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ckley\Dropbox\BPC\Financial\FINANCIAL 2024\"/>
    </mc:Choice>
  </mc:AlternateContent>
  <xr:revisionPtr revIDLastSave="0" documentId="13_ncr:1_{B797F92E-5A21-482D-93A6-58CA379E079F}" xr6:coauthVersionLast="47" xr6:coauthVersionMax="47" xr10:uidLastSave="{00000000-0000-0000-0000-000000000000}"/>
  <bookViews>
    <workbookView xWindow="-108" yWindow="-108" windowWidth="23256" windowHeight="12456" firstSheet="1" activeTab="1" xr2:uid="{F2E0634D-BF03-485F-9CE7-6B7796771EE9}"/>
  </bookViews>
  <sheets>
    <sheet name="Date Order Cashbook - Current " sheetId="1" r:id="rId1"/>
    <sheet name="Date Order Cashbook - Reserve" sheetId="2" r:id="rId2"/>
    <sheet name="Final Cash Book" sheetId="3" r:id="rId3"/>
    <sheet name="Actual Budget 2023 2024" sheetId="4" r:id="rId4"/>
    <sheet name="Coronation Picnic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5" i="3" l="1"/>
  <c r="F135" i="3"/>
  <c r="D30" i="6"/>
  <c r="E88" i="1"/>
  <c r="E86" i="1"/>
  <c r="D86" i="1"/>
  <c r="E84" i="1"/>
  <c r="D84" i="1"/>
  <c r="E82" i="1"/>
  <c r="D82" i="1"/>
  <c r="F79" i="3" l="1"/>
  <c r="G77" i="1"/>
  <c r="G78" i="1"/>
  <c r="G79" i="1" s="1"/>
  <c r="G14" i="2"/>
  <c r="F92" i="3"/>
  <c r="F86" i="3"/>
  <c r="F58" i="3"/>
  <c r="G13" i="2"/>
  <c r="G75" i="1"/>
  <c r="G76" i="1" s="1"/>
  <c r="G74" i="1"/>
  <c r="G72" i="1"/>
  <c r="G73" i="1" s="1"/>
  <c r="G16" i="3"/>
  <c r="G71" i="1"/>
  <c r="G70" i="1"/>
  <c r="E26" i="6"/>
  <c r="G67" i="1"/>
  <c r="G68" i="1" s="1"/>
  <c r="G69" i="1" s="1"/>
  <c r="F103" i="3"/>
  <c r="G24" i="3"/>
  <c r="G12" i="2"/>
  <c r="G66" i="1"/>
  <c r="G63" i="1"/>
  <c r="G64" i="1"/>
  <c r="G65" i="1"/>
  <c r="E22" i="6"/>
  <c r="D22" i="6"/>
  <c r="G61" i="1" l="1"/>
  <c r="G62" i="1" s="1"/>
  <c r="G60" i="1"/>
  <c r="F110" i="3"/>
  <c r="G11" i="2"/>
  <c r="G10" i="2" l="1"/>
  <c r="F82" i="3"/>
  <c r="G8" i="2"/>
  <c r="G9" i="2" s="1"/>
  <c r="G7" i="2"/>
  <c r="D14" i="4"/>
  <c r="D16" i="4" s="1"/>
  <c r="G6" i="2"/>
  <c r="G8" i="3"/>
  <c r="G144" i="3" s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5" i="2"/>
  <c r="D36" i="4"/>
  <c r="I28" i="4"/>
  <c r="H28" i="4"/>
  <c r="E14" i="4"/>
  <c r="F120" i="3" l="1"/>
  <c r="F116" i="3"/>
  <c r="F108" i="3"/>
  <c r="F100" i="3"/>
  <c r="F95" i="3"/>
  <c r="F65" i="3"/>
  <c r="F144" i="3" l="1"/>
</calcChain>
</file>

<file path=xl/sharedStrings.xml><?xml version="1.0" encoding="utf-8"?>
<sst xmlns="http://schemas.openxmlformats.org/spreadsheetml/2006/main" count="402" uniqueCount="181">
  <si>
    <t>Date</t>
  </si>
  <si>
    <t>Payee/Source</t>
  </si>
  <si>
    <t>Debit</t>
  </si>
  <si>
    <t>Credit</t>
  </si>
  <si>
    <t>Balance</t>
  </si>
  <si>
    <t>Date of Invoice</t>
  </si>
  <si>
    <t>VAT No.</t>
  </si>
  <si>
    <t>Brief Description</t>
  </si>
  <si>
    <t>Name</t>
  </si>
  <si>
    <t>VAT</t>
  </si>
  <si>
    <t>Net Amount</t>
  </si>
  <si>
    <t>Balance B/F</t>
  </si>
  <si>
    <t>Source</t>
  </si>
  <si>
    <t>Method</t>
  </si>
  <si>
    <t xml:space="preserve">Payee/Recipient </t>
  </si>
  <si>
    <t>INCOME</t>
  </si>
  <si>
    <t>Precept</t>
  </si>
  <si>
    <t>Village Orderly Grant</t>
  </si>
  <si>
    <t>VAT Reclaimed</t>
  </si>
  <si>
    <t>Interest Earned</t>
  </si>
  <si>
    <t>Grants Received</t>
  </si>
  <si>
    <t>EXPENDITURE</t>
  </si>
  <si>
    <t xml:space="preserve">Clerk's Salary </t>
  </si>
  <si>
    <t>Bank Charges</t>
  </si>
  <si>
    <t>Clerk Home Working</t>
  </si>
  <si>
    <t>Training</t>
  </si>
  <si>
    <t>Printing &amp; Stationery</t>
  </si>
  <si>
    <t>IT Expenses</t>
  </si>
  <si>
    <t>Insurance</t>
  </si>
  <si>
    <t>Subscriptions</t>
  </si>
  <si>
    <t>Data Protection Registration Fee</t>
  </si>
  <si>
    <t>Grants</t>
  </si>
  <si>
    <t>Annual Audit costs</t>
  </si>
  <si>
    <t>Room Hire &amp; Speakers</t>
  </si>
  <si>
    <t>Village Maintenance</t>
  </si>
  <si>
    <t>Other</t>
  </si>
  <si>
    <t>Brockley Parish Council</t>
  </si>
  <si>
    <t>Income</t>
  </si>
  <si>
    <t>Expenditure</t>
  </si>
  <si>
    <t>Clerks Salary</t>
  </si>
  <si>
    <t>Home Working</t>
  </si>
  <si>
    <t>Bank Interest Received</t>
  </si>
  <si>
    <t>Printing and Stationery</t>
  </si>
  <si>
    <t>Total</t>
  </si>
  <si>
    <t>Data Protection Fees</t>
  </si>
  <si>
    <t>Annual Audit Fees</t>
  </si>
  <si>
    <t>Room Hire and APM Speakers</t>
  </si>
  <si>
    <t xml:space="preserve">General Reserves </t>
  </si>
  <si>
    <t>Earmarked Reserves</t>
  </si>
  <si>
    <t>Fingerpost Renewals</t>
  </si>
  <si>
    <t>Triangle Post Repairs/Renewals</t>
  </si>
  <si>
    <t>Summer Picnic/Fair</t>
  </si>
  <si>
    <t>Consultancy Fees</t>
  </si>
  <si>
    <t>Bristol Airport Appeal/PCAA</t>
  </si>
  <si>
    <t>Total Reserves</t>
  </si>
  <si>
    <t>Date Order Cash Book - Current Account 2023/2024</t>
  </si>
  <si>
    <t>Date Order Cash Book - Reserve Account 2023/2024</t>
  </si>
  <si>
    <t>BROCKLEY PARISH COUNCIL - CASHBOOK 2023/2024</t>
  </si>
  <si>
    <t>Proposed 2023 2024 Budget</t>
  </si>
  <si>
    <t xml:space="preserve">Predicted 2023/24 </t>
  </si>
  <si>
    <t>Budget 2023/24</t>
  </si>
  <si>
    <t>Plus Grant Received</t>
  </si>
  <si>
    <t xml:space="preserve">Actual </t>
  </si>
  <si>
    <t>Actual</t>
  </si>
  <si>
    <t>b/f</t>
  </si>
  <si>
    <t>Weebly (Refund to Andy Warren)</t>
  </si>
  <si>
    <t>ALCA Subscription</t>
  </si>
  <si>
    <t>North Somerset Council 1st half Precept</t>
  </si>
  <si>
    <t>Transfer to Reserve Account</t>
  </si>
  <si>
    <t>Andy Warren - Salary</t>
  </si>
  <si>
    <t>HMRC - Andy Warren</t>
  </si>
  <si>
    <t>G Rowcliffe - Coronation Expenses</t>
  </si>
  <si>
    <t>Blast Event Hire - Coronation Expenses</t>
  </si>
  <si>
    <t>Vinnies - Coronation Donation</t>
  </si>
  <si>
    <t>Andy Warren - Homeworking</t>
  </si>
  <si>
    <t>BACS</t>
  </si>
  <si>
    <t>North Somerset</t>
  </si>
  <si>
    <t>Andy Warren</t>
  </si>
  <si>
    <t>HMRC</t>
  </si>
  <si>
    <t xml:space="preserve">BACS </t>
  </si>
  <si>
    <t>ALCA</t>
  </si>
  <si>
    <t>CHQ</t>
  </si>
  <si>
    <t>Blast Event Hire - Coronation</t>
  </si>
  <si>
    <t xml:space="preserve">G Rowcliffe - Coronation </t>
  </si>
  <si>
    <t>Donation Coronation</t>
  </si>
  <si>
    <t>Sunrise Marquees</t>
  </si>
  <si>
    <t>JHP Ridge (Refund)</t>
  </si>
  <si>
    <t>Transfer from Reserve Account</t>
  </si>
  <si>
    <t xml:space="preserve">Zurich Insurance </t>
  </si>
  <si>
    <t>PCAA Subscription</t>
  </si>
  <si>
    <t>Andy Warren (Refund Printing)</t>
  </si>
  <si>
    <t>Hiscox Insurance Claim</t>
  </si>
  <si>
    <t>Andy Warren Salary</t>
  </si>
  <si>
    <t>Andy Warren Correction overpay</t>
  </si>
  <si>
    <t>Transfer from Current Account</t>
  </si>
  <si>
    <t>Transfer to Current Account</t>
  </si>
  <si>
    <t>JHP Ridge (Refund Brandon Hire)</t>
  </si>
  <si>
    <t>Zurich Insurance</t>
  </si>
  <si>
    <t>PCAA</t>
  </si>
  <si>
    <t>A Warren (Refund Printing Brocks News)</t>
  </si>
  <si>
    <t>BBQ Hire</t>
  </si>
  <si>
    <t>Blast Event Hire</t>
  </si>
  <si>
    <t>Marquee Hire</t>
  </si>
  <si>
    <t>Toilet Hire</t>
  </si>
  <si>
    <t>Brandon Hire</t>
  </si>
  <si>
    <t>Insurance Claim</t>
  </si>
  <si>
    <t>NSC - Village Orderly Grant</t>
  </si>
  <si>
    <t>Unity Bank Charges</t>
  </si>
  <si>
    <t>Unity Bank</t>
  </si>
  <si>
    <t>Credit Interest</t>
  </si>
  <si>
    <t>VAT Refund</t>
  </si>
  <si>
    <t>PC Magic</t>
  </si>
  <si>
    <t>ALCA - Course payment</t>
  </si>
  <si>
    <t>B M Whiteway - Ground maintenance</t>
  </si>
  <si>
    <t>Andy Warren * Includes £10 Home allow.</t>
  </si>
  <si>
    <t>PC Magic  = Laptop replacement</t>
  </si>
  <si>
    <t>NSC - Election Expenses</t>
  </si>
  <si>
    <t>J Ridge - Picnic Refunds</t>
  </si>
  <si>
    <t>North Somerset Council 2nd half Precept</t>
  </si>
  <si>
    <t>B M Whiteway</t>
  </si>
  <si>
    <t>Essential Councillor Course - E Folkes</t>
  </si>
  <si>
    <t>Takings from Coronation Picnic</t>
  </si>
  <si>
    <t>Takings Coronation Picnic</t>
  </si>
  <si>
    <t>Takings from Coronation Picnic (T Jarman)</t>
  </si>
  <si>
    <t>Brandon Hire Station</t>
  </si>
  <si>
    <t>Toilets</t>
  </si>
  <si>
    <t>Marquees</t>
  </si>
  <si>
    <t>J Ridge (Seat Refund)</t>
  </si>
  <si>
    <t>Dropbox (Refund to Clerk)</t>
  </si>
  <si>
    <t>PC Magic (Refund to Clerk)</t>
  </si>
  <si>
    <t>Dropbox (Refund to Andy Warren0</t>
  </si>
  <si>
    <t>PC Magic (Refund to Andy Warren)</t>
  </si>
  <si>
    <t xml:space="preserve">NSC Election Expenses </t>
  </si>
  <si>
    <t>JHP Ridge (Refund Coronation Bench)</t>
  </si>
  <si>
    <t>Andy Warren (284.41- 56.80 error) - £227.61</t>
  </si>
  <si>
    <t xml:space="preserve">i.e. less Audit cost £48.24 net </t>
  </si>
  <si>
    <t>Bristol Airport Grant</t>
  </si>
  <si>
    <t>Grant to St Bridget's Grass Cutting</t>
  </si>
  <si>
    <t>Grant to St Nicholas Grass Cutting</t>
  </si>
  <si>
    <t>St Bridget's Grass Cutting</t>
  </si>
  <si>
    <t>St Nichols Grass Cutting</t>
  </si>
  <si>
    <t>NSC - Road Marking Contribution</t>
  </si>
  <si>
    <t>NSC - Road Markings Contribution</t>
  </si>
  <si>
    <t>Coronation Picnic</t>
  </si>
  <si>
    <t>T N &amp; E Lunn (Coronation Party)</t>
  </si>
  <si>
    <t>Blast Event Hire (Coronation Party)</t>
  </si>
  <si>
    <t>Hiscox Event Insurance (Coronation Party)</t>
  </si>
  <si>
    <t>Bristol Airport Grant (Coronation Party)</t>
  </si>
  <si>
    <t>Blakemore Foundation (Coronation Party)</t>
  </si>
  <si>
    <t>Brockley Stores (Coronation Party)</t>
  </si>
  <si>
    <t>St Monica Trust</t>
  </si>
  <si>
    <t>Ear Marked reserve</t>
  </si>
  <si>
    <t>Credit Note</t>
  </si>
  <si>
    <t>ICO - Data protection</t>
  </si>
  <si>
    <t>27/12/2023`</t>
  </si>
  <si>
    <t>DD</t>
  </si>
  <si>
    <t>ICO Fee</t>
  </si>
  <si>
    <t>Bristol Airport Grant (Duplicated payment!)</t>
  </si>
  <si>
    <t>Seat Purchase</t>
  </si>
  <si>
    <t>Black Country Metalworks</t>
  </si>
  <si>
    <t>Bristol Airport Grant (Duplicated!)</t>
  </si>
  <si>
    <t>VAT Refunded 7/23</t>
  </si>
  <si>
    <t>VAT Refunded 2/24</t>
  </si>
  <si>
    <t>Refund to Bristol Airport</t>
  </si>
  <si>
    <t>IE9852817J</t>
  </si>
  <si>
    <t>Storage</t>
  </si>
  <si>
    <t>Dropbox</t>
  </si>
  <si>
    <t>Bristol Airport refund duplication</t>
  </si>
  <si>
    <t>Weebly Website (Refund AW)</t>
  </si>
  <si>
    <t>That Copy Place (Refund AW)</t>
  </si>
  <si>
    <t>A Warren (Refund Printing Flyers)</t>
  </si>
  <si>
    <t>less internal transfers</t>
  </si>
  <si>
    <t>less error</t>
  </si>
  <si>
    <t>Laptop replacement</t>
  </si>
  <si>
    <t>NSC - Road Markings</t>
  </si>
  <si>
    <t>Total Credit Interest for year</t>
  </si>
  <si>
    <t>Credit Interest -Reserve</t>
  </si>
  <si>
    <t>Surplus after VAT Refunds</t>
  </si>
  <si>
    <t>Figure for 2023 2024 Accounts</t>
  </si>
  <si>
    <t>Total Debits</t>
  </si>
  <si>
    <t>Total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</si>
</sst>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4" fontId="0" fillId="0" borderId="0" xfId="1" applyFont="1"/>
    <xf numFmtId="44" fontId="2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44" fontId="0" fillId="0" borderId="0" xfId="0" applyNumberFormat="1"/>
    <xf numFmtId="0" fontId="3" fillId="0" borderId="0" xfId="0" applyFont="1"/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applyNumberFormat="1" applyFont="1"/>
    <xf numFmtId="44" fontId="2" fillId="0" borderId="0" xfId="0" applyNumberFormat="1" applyFont="1"/>
    <xf numFmtId="44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4" fontId="1" fillId="0" borderId="0" xfId="1" applyFont="1"/>
    <xf numFmtId="0" fontId="4" fillId="0" borderId="0" xfId="0" applyFont="1"/>
    <xf numFmtId="44" fontId="0" fillId="0" borderId="0" xfId="1" applyFont="1" applyFill="1"/>
    <xf numFmtId="14" fontId="0" fillId="0" borderId="0" xfId="0" applyNumberFormat="1"/>
    <xf numFmtId="44" fontId="4" fillId="0" borderId="0" xfId="1" applyFont="1"/>
    <xf numFmtId="44" fontId="0" fillId="0" borderId="0" xfId="1" applyFont="1" applyFill="1" applyAlignment="1">
      <alignment horizontal="center"/>
    </xf>
    <xf numFmtId="44" fontId="1" fillId="0" borderId="0" xfId="1" applyFont="1" applyFill="1" applyAlignment="1">
      <alignment horizontal="left"/>
    </xf>
    <xf numFmtId="44" fontId="1" fillId="0" borderId="0" xfId="1" applyFont="1" applyFill="1"/>
    <xf numFmtId="44" fontId="2" fillId="0" borderId="0" xfId="1" applyFont="1" applyFill="1"/>
    <xf numFmtId="0" fontId="0" fillId="0" borderId="0" xfId="0" applyAlignment="1">
      <alignment horizontal="right"/>
    </xf>
    <xf numFmtId="44" fontId="1" fillId="2" borderId="0" xfId="1" applyFont="1" applyFill="1"/>
    <xf numFmtId="44" fontId="0" fillId="2" borderId="0" xfId="1" applyFont="1" applyFill="1"/>
    <xf numFmtId="44" fontId="1" fillId="3" borderId="0" xfId="1" applyFont="1" applyFill="1"/>
    <xf numFmtId="44" fontId="0" fillId="3" borderId="0" xfId="1" applyFont="1" applyFill="1"/>
    <xf numFmtId="44" fontId="0" fillId="3" borderId="0" xfId="0" applyNumberFormat="1" applyFill="1"/>
    <xf numFmtId="44" fontId="2" fillId="2" borderId="0" xfId="1" applyFont="1" applyFill="1"/>
    <xf numFmtId="44" fontId="0" fillId="2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ADB93-6391-45CB-9EE2-986B01421FF5}">
  <sheetPr>
    <pageSetUpPr fitToPage="1"/>
  </sheetPr>
  <dimension ref="A1:P88"/>
  <sheetViews>
    <sheetView topLeftCell="A67" zoomScaleNormal="100" workbookViewId="0">
      <selection activeCell="E88" sqref="E88"/>
    </sheetView>
  </sheetViews>
  <sheetFormatPr defaultRowHeight="14.4" x14ac:dyDescent="0.3"/>
  <cols>
    <col min="1" max="1" width="13.109375" customWidth="1"/>
    <col min="3" max="3" width="36.44140625" customWidth="1"/>
    <col min="4" max="4" width="12.6640625" customWidth="1"/>
    <col min="5" max="5" width="13" customWidth="1"/>
    <col min="7" max="7" width="12.109375" customWidth="1"/>
    <col min="9" max="9" width="13.6640625" customWidth="1"/>
    <col min="10" max="10" width="13.109375" customWidth="1"/>
    <col min="11" max="11" width="14.21875" customWidth="1"/>
    <col min="12" max="12" width="21.77734375" customWidth="1"/>
    <col min="13" max="13" width="11.6640625" customWidth="1"/>
    <col min="14" max="14" width="11.33203125" customWidth="1"/>
  </cols>
  <sheetData>
    <row r="1" spans="1:15" x14ac:dyDescent="0.3">
      <c r="A1" s="1" t="s">
        <v>55</v>
      </c>
    </row>
    <row r="2" spans="1:15" x14ac:dyDescent="0.3">
      <c r="E2" s="2"/>
    </row>
    <row r="3" spans="1:15" x14ac:dyDescent="0.3">
      <c r="A3" s="1" t="s">
        <v>0</v>
      </c>
      <c r="B3" s="1"/>
      <c r="C3" s="1" t="s">
        <v>1</v>
      </c>
      <c r="D3" s="1" t="s">
        <v>2</v>
      </c>
      <c r="E3" s="3" t="s">
        <v>3</v>
      </c>
      <c r="F3" s="1"/>
      <c r="G3" s="1" t="s">
        <v>4</v>
      </c>
      <c r="H3" s="1"/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/>
    </row>
    <row r="4" spans="1:15" x14ac:dyDescent="0.3">
      <c r="E4" s="2"/>
    </row>
    <row r="5" spans="1:15" x14ac:dyDescent="0.3">
      <c r="A5" s="21">
        <v>45017</v>
      </c>
      <c r="C5" t="s">
        <v>11</v>
      </c>
      <c r="D5" s="18"/>
      <c r="E5" s="18"/>
      <c r="F5" s="18"/>
      <c r="G5" s="22">
        <v>1534.31</v>
      </c>
      <c r="H5" s="18"/>
    </row>
    <row r="6" spans="1:15" x14ac:dyDescent="0.3">
      <c r="A6" s="21">
        <v>45020</v>
      </c>
      <c r="C6" t="s">
        <v>65</v>
      </c>
      <c r="D6" s="18">
        <v>16.22</v>
      </c>
      <c r="E6" s="18"/>
      <c r="F6" s="18"/>
      <c r="G6" s="22">
        <f>SUM(G5-D6+E6)</f>
        <v>1518.09</v>
      </c>
      <c r="H6" s="18"/>
    </row>
    <row r="7" spans="1:15" x14ac:dyDescent="0.3">
      <c r="A7" s="21">
        <v>45020</v>
      </c>
      <c r="C7" t="s">
        <v>66</v>
      </c>
      <c r="D7" s="18">
        <v>74.86</v>
      </c>
      <c r="E7" s="18"/>
      <c r="F7" s="18"/>
      <c r="G7" s="22">
        <f t="shared" ref="G7:G58" si="0">SUM(G6-D7+E7)</f>
        <v>1443.23</v>
      </c>
      <c r="H7" s="18"/>
    </row>
    <row r="8" spans="1:15" x14ac:dyDescent="0.3">
      <c r="A8" s="21">
        <v>45030</v>
      </c>
      <c r="C8" t="s">
        <v>67</v>
      </c>
      <c r="D8" s="18"/>
      <c r="E8" s="18">
        <v>2916.5</v>
      </c>
      <c r="F8" s="18"/>
      <c r="G8" s="22">
        <f t="shared" si="0"/>
        <v>4359.7299999999996</v>
      </c>
      <c r="H8" s="18"/>
    </row>
    <row r="9" spans="1:15" x14ac:dyDescent="0.3">
      <c r="A9" s="21">
        <v>45036</v>
      </c>
      <c r="C9" t="s">
        <v>68</v>
      </c>
      <c r="D9" s="28">
        <v>2500</v>
      </c>
      <c r="E9" s="18"/>
      <c r="F9" s="18"/>
      <c r="G9" s="22">
        <f t="shared" si="0"/>
        <v>1859.7299999999996</v>
      </c>
      <c r="H9" s="18"/>
    </row>
    <row r="10" spans="1:15" x14ac:dyDescent="0.3">
      <c r="A10" s="21">
        <v>45041</v>
      </c>
      <c r="C10" t="s">
        <v>73</v>
      </c>
      <c r="D10" s="18"/>
      <c r="E10" s="18">
        <v>25</v>
      </c>
      <c r="F10" s="18"/>
      <c r="G10" s="22">
        <f t="shared" si="0"/>
        <v>1884.7299999999996</v>
      </c>
      <c r="H10" s="18"/>
    </row>
    <row r="11" spans="1:15" x14ac:dyDescent="0.3">
      <c r="A11" s="21">
        <v>45041</v>
      </c>
      <c r="C11" t="s">
        <v>72</v>
      </c>
      <c r="D11" s="18">
        <v>128.51</v>
      </c>
      <c r="E11" s="18"/>
      <c r="F11" s="18"/>
      <c r="G11" s="22">
        <f t="shared" si="0"/>
        <v>1756.2199999999996</v>
      </c>
      <c r="H11" s="18"/>
      <c r="I11" s="21">
        <v>44994</v>
      </c>
      <c r="J11">
        <v>144091432</v>
      </c>
      <c r="K11" t="s">
        <v>100</v>
      </c>
      <c r="L11" t="s">
        <v>101</v>
      </c>
      <c r="M11" s="18">
        <v>21.42</v>
      </c>
      <c r="N11" s="18">
        <v>107.1</v>
      </c>
    </row>
    <row r="12" spans="1:15" x14ac:dyDescent="0.3">
      <c r="A12" s="21">
        <v>45043</v>
      </c>
      <c r="C12" t="s">
        <v>69</v>
      </c>
      <c r="D12" s="18">
        <v>186.57</v>
      </c>
      <c r="E12" s="18"/>
      <c r="F12" s="18"/>
      <c r="G12" s="22">
        <f t="shared" si="0"/>
        <v>1569.6499999999996</v>
      </c>
      <c r="H12" s="18"/>
    </row>
    <row r="13" spans="1:15" x14ac:dyDescent="0.3">
      <c r="A13" s="21">
        <v>45043</v>
      </c>
      <c r="C13" t="s">
        <v>70</v>
      </c>
      <c r="D13" s="18">
        <v>46.6</v>
      </c>
      <c r="E13" s="18"/>
      <c r="F13" s="18"/>
      <c r="G13" s="22">
        <f t="shared" si="0"/>
        <v>1523.0499999999997</v>
      </c>
      <c r="H13" s="18"/>
    </row>
    <row r="14" spans="1:15" x14ac:dyDescent="0.3">
      <c r="A14" s="21">
        <v>45043</v>
      </c>
      <c r="C14" t="s">
        <v>71</v>
      </c>
      <c r="D14" s="18">
        <v>138.6</v>
      </c>
      <c r="E14" s="18"/>
      <c r="F14" s="18"/>
      <c r="G14" s="22">
        <f t="shared" si="0"/>
        <v>1384.4499999999998</v>
      </c>
      <c r="H14" s="18"/>
    </row>
    <row r="15" spans="1:15" x14ac:dyDescent="0.3">
      <c r="A15" s="21">
        <v>45044</v>
      </c>
      <c r="C15" t="s">
        <v>74</v>
      </c>
      <c r="D15" s="18">
        <v>10</v>
      </c>
      <c r="E15" s="18"/>
      <c r="F15" s="18"/>
      <c r="G15" s="22">
        <f t="shared" si="0"/>
        <v>1374.4499999999998</v>
      </c>
      <c r="H15" s="18"/>
    </row>
    <row r="16" spans="1:15" x14ac:dyDescent="0.3">
      <c r="A16" s="21">
        <v>45051</v>
      </c>
      <c r="C16" t="s">
        <v>85</v>
      </c>
      <c r="D16" s="18">
        <v>672</v>
      </c>
      <c r="E16" s="18"/>
      <c r="F16" s="18"/>
      <c r="G16" s="22">
        <f t="shared" si="0"/>
        <v>702.44999999999982</v>
      </c>
      <c r="H16" s="18"/>
      <c r="I16" s="21">
        <v>45050</v>
      </c>
      <c r="J16">
        <v>340582808</v>
      </c>
      <c r="K16" t="s">
        <v>102</v>
      </c>
      <c r="L16" t="s">
        <v>85</v>
      </c>
      <c r="M16" s="18">
        <v>112</v>
      </c>
      <c r="N16" s="18">
        <v>560</v>
      </c>
      <c r="O16" s="1"/>
    </row>
    <row r="17" spans="1:14" x14ac:dyDescent="0.3">
      <c r="A17" s="21">
        <v>45056</v>
      </c>
      <c r="C17" t="s">
        <v>86</v>
      </c>
      <c r="D17" s="18">
        <v>168</v>
      </c>
      <c r="E17" s="18"/>
      <c r="F17" s="18"/>
      <c r="G17" s="22">
        <f t="shared" si="0"/>
        <v>534.44999999999982</v>
      </c>
      <c r="H17" s="18"/>
      <c r="I17" s="21">
        <v>44903</v>
      </c>
      <c r="J17">
        <v>7009498</v>
      </c>
      <c r="K17" t="s">
        <v>103</v>
      </c>
      <c r="L17" t="s">
        <v>104</v>
      </c>
      <c r="M17" s="18">
        <v>28</v>
      </c>
      <c r="N17" s="18">
        <v>140</v>
      </c>
    </row>
    <row r="18" spans="1:14" x14ac:dyDescent="0.3">
      <c r="A18" s="21">
        <v>45062</v>
      </c>
      <c r="C18" t="s">
        <v>87</v>
      </c>
      <c r="D18" s="18"/>
      <c r="E18" s="28">
        <v>1000</v>
      </c>
      <c r="F18" s="18"/>
      <c r="G18" s="22">
        <f t="shared" si="0"/>
        <v>1534.4499999999998</v>
      </c>
      <c r="H18" s="18"/>
    </row>
    <row r="19" spans="1:14" x14ac:dyDescent="0.3">
      <c r="A19" s="21">
        <v>45063</v>
      </c>
      <c r="C19" t="s">
        <v>88</v>
      </c>
      <c r="D19" s="18">
        <v>241</v>
      </c>
      <c r="E19" s="18"/>
      <c r="F19" s="18"/>
      <c r="G19" s="22">
        <f t="shared" si="0"/>
        <v>1293.4499999999998</v>
      </c>
      <c r="H19" s="18"/>
    </row>
    <row r="20" spans="1:14" x14ac:dyDescent="0.3">
      <c r="A20" s="21">
        <v>45064</v>
      </c>
      <c r="C20" t="s">
        <v>89</v>
      </c>
      <c r="D20" s="18">
        <v>75</v>
      </c>
      <c r="E20" s="18"/>
      <c r="F20" s="18"/>
      <c r="G20" s="22">
        <f t="shared" si="0"/>
        <v>1218.4499999999998</v>
      </c>
      <c r="H20" s="18"/>
    </row>
    <row r="21" spans="1:14" x14ac:dyDescent="0.3">
      <c r="A21" s="21">
        <v>45068</v>
      </c>
      <c r="C21" t="s">
        <v>90</v>
      </c>
      <c r="D21" s="18">
        <v>48</v>
      </c>
      <c r="E21" s="18"/>
      <c r="F21" s="18"/>
      <c r="G21" s="22">
        <f t="shared" si="0"/>
        <v>1170.4499999999998</v>
      </c>
      <c r="H21" s="18"/>
    </row>
    <row r="22" spans="1:14" x14ac:dyDescent="0.3">
      <c r="A22" s="21">
        <v>45071</v>
      </c>
      <c r="C22" t="s">
        <v>91</v>
      </c>
      <c r="D22" s="18"/>
      <c r="E22" s="18">
        <v>854.5</v>
      </c>
      <c r="F22" s="18"/>
      <c r="G22" s="22">
        <f t="shared" si="0"/>
        <v>2024.9499999999998</v>
      </c>
      <c r="H22" s="18"/>
    </row>
    <row r="23" spans="1:14" x14ac:dyDescent="0.3">
      <c r="A23" s="21">
        <v>45072</v>
      </c>
      <c r="C23" t="s">
        <v>92</v>
      </c>
      <c r="D23" s="18">
        <v>284.41000000000003</v>
      </c>
      <c r="E23" s="18"/>
      <c r="F23" s="18"/>
      <c r="G23" s="22">
        <f t="shared" si="0"/>
        <v>1740.5399999999997</v>
      </c>
      <c r="H23" s="18"/>
    </row>
    <row r="24" spans="1:14" x14ac:dyDescent="0.3">
      <c r="A24" s="21">
        <v>45072</v>
      </c>
      <c r="C24" t="s">
        <v>93</v>
      </c>
      <c r="D24" s="18"/>
      <c r="E24" s="30">
        <v>56.8</v>
      </c>
      <c r="F24" s="18"/>
      <c r="G24" s="22">
        <f t="shared" si="0"/>
        <v>1797.3399999999997</v>
      </c>
      <c r="H24" s="18"/>
    </row>
    <row r="25" spans="1:14" x14ac:dyDescent="0.3">
      <c r="A25" s="21">
        <v>45072</v>
      </c>
      <c r="C25" t="s">
        <v>70</v>
      </c>
      <c r="D25" s="30">
        <v>56.8</v>
      </c>
      <c r="E25" s="18"/>
      <c r="F25" s="18"/>
      <c r="G25" s="22">
        <f t="shared" si="0"/>
        <v>1740.5399999999997</v>
      </c>
      <c r="H25" s="18"/>
    </row>
    <row r="26" spans="1:14" x14ac:dyDescent="0.3">
      <c r="A26" s="21">
        <v>45076</v>
      </c>
      <c r="C26" t="s">
        <v>74</v>
      </c>
      <c r="D26" s="18">
        <v>10</v>
      </c>
      <c r="E26" s="18"/>
      <c r="F26" s="18"/>
      <c r="G26" s="22">
        <f t="shared" si="0"/>
        <v>1730.5399999999997</v>
      </c>
      <c r="H26" s="18"/>
    </row>
    <row r="27" spans="1:14" x14ac:dyDescent="0.3">
      <c r="A27" s="21">
        <v>45082</v>
      </c>
      <c r="C27" t="s">
        <v>72</v>
      </c>
      <c r="D27" s="18">
        <v>128.52000000000001</v>
      </c>
      <c r="E27" s="18"/>
      <c r="F27" s="18"/>
      <c r="G27" s="22">
        <f t="shared" si="0"/>
        <v>1602.0199999999998</v>
      </c>
      <c r="H27" s="18"/>
      <c r="I27" s="21">
        <v>45072</v>
      </c>
      <c r="J27">
        <v>144091432</v>
      </c>
      <c r="K27" t="s">
        <v>100</v>
      </c>
      <c r="L27" t="s">
        <v>101</v>
      </c>
      <c r="M27" s="2">
        <v>21.42</v>
      </c>
      <c r="N27" s="18">
        <v>107.1</v>
      </c>
    </row>
    <row r="28" spans="1:14" x14ac:dyDescent="0.3">
      <c r="A28" s="21">
        <v>45091</v>
      </c>
      <c r="C28" t="s">
        <v>106</v>
      </c>
      <c r="D28" s="18"/>
      <c r="E28" s="18">
        <v>100</v>
      </c>
      <c r="F28" s="18"/>
      <c r="G28" s="22">
        <f t="shared" si="0"/>
        <v>1702.0199999999998</v>
      </c>
      <c r="H28" s="18"/>
    </row>
    <row r="29" spans="1:14" x14ac:dyDescent="0.3">
      <c r="A29" s="21">
        <v>45104</v>
      </c>
      <c r="C29" t="s">
        <v>92</v>
      </c>
      <c r="D29" s="18">
        <v>186.57</v>
      </c>
      <c r="E29" s="18"/>
      <c r="F29" s="18"/>
      <c r="G29" s="22">
        <f t="shared" si="0"/>
        <v>1515.4499999999998</v>
      </c>
      <c r="H29" s="18"/>
    </row>
    <row r="30" spans="1:14" x14ac:dyDescent="0.3">
      <c r="A30" s="21">
        <v>45104</v>
      </c>
      <c r="C30" t="s">
        <v>70</v>
      </c>
      <c r="D30" s="18">
        <v>46.6</v>
      </c>
      <c r="E30" s="18"/>
      <c r="F30" s="18"/>
      <c r="G30" s="22">
        <f t="shared" si="0"/>
        <v>1468.85</v>
      </c>
      <c r="H30" s="18"/>
    </row>
    <row r="31" spans="1:14" x14ac:dyDescent="0.3">
      <c r="A31" s="21">
        <v>45105</v>
      </c>
      <c r="C31" t="s">
        <v>74</v>
      </c>
      <c r="D31" s="18">
        <v>10</v>
      </c>
      <c r="G31" s="22">
        <f t="shared" si="0"/>
        <v>1458.85</v>
      </c>
    </row>
    <row r="32" spans="1:14" x14ac:dyDescent="0.3">
      <c r="A32" s="21">
        <v>45107</v>
      </c>
      <c r="C32" t="s">
        <v>107</v>
      </c>
      <c r="D32" s="18">
        <v>18</v>
      </c>
      <c r="G32" s="22">
        <f t="shared" si="0"/>
        <v>1440.85</v>
      </c>
    </row>
    <row r="33" spans="1:16" x14ac:dyDescent="0.3">
      <c r="A33" s="21">
        <v>45119</v>
      </c>
      <c r="C33" t="s">
        <v>110</v>
      </c>
      <c r="E33" s="2">
        <v>182.84</v>
      </c>
      <c r="G33" s="22">
        <f t="shared" si="0"/>
        <v>1623.6899999999998</v>
      </c>
    </row>
    <row r="34" spans="1:16" x14ac:dyDescent="0.3">
      <c r="A34" s="21">
        <v>45131</v>
      </c>
      <c r="C34" t="s">
        <v>111</v>
      </c>
      <c r="D34" s="18">
        <v>500</v>
      </c>
      <c r="G34" s="22">
        <f t="shared" si="0"/>
        <v>1123.6899999999998</v>
      </c>
    </row>
    <row r="35" spans="1:16" x14ac:dyDescent="0.3">
      <c r="A35" s="21">
        <v>45134</v>
      </c>
      <c r="C35" t="s">
        <v>69</v>
      </c>
      <c r="D35" s="18">
        <v>194.97</v>
      </c>
      <c r="G35" s="22">
        <f t="shared" si="0"/>
        <v>928.7199999999998</v>
      </c>
    </row>
    <row r="36" spans="1:16" x14ac:dyDescent="0.3">
      <c r="A36" s="21">
        <v>45134</v>
      </c>
      <c r="C36" t="s">
        <v>70</v>
      </c>
      <c r="D36" s="18">
        <v>46.2</v>
      </c>
      <c r="G36" s="22">
        <f t="shared" si="0"/>
        <v>882.51999999999975</v>
      </c>
    </row>
    <row r="37" spans="1:16" x14ac:dyDescent="0.3">
      <c r="A37" s="21">
        <v>45139</v>
      </c>
      <c r="C37" t="s">
        <v>112</v>
      </c>
      <c r="D37" s="18">
        <v>40</v>
      </c>
      <c r="G37" s="22">
        <f t="shared" si="0"/>
        <v>842.51999999999975</v>
      </c>
    </row>
    <row r="38" spans="1:16" x14ac:dyDescent="0.3">
      <c r="A38" s="21">
        <v>45145</v>
      </c>
      <c r="C38" t="s">
        <v>113</v>
      </c>
      <c r="D38" s="18">
        <v>100</v>
      </c>
      <c r="G38" s="22">
        <f t="shared" si="0"/>
        <v>742.51999999999975</v>
      </c>
    </row>
    <row r="39" spans="1:16" x14ac:dyDescent="0.3">
      <c r="A39" s="21">
        <v>45167</v>
      </c>
      <c r="C39" t="s">
        <v>69</v>
      </c>
      <c r="D39" s="18">
        <v>194.77</v>
      </c>
      <c r="E39" s="18"/>
      <c r="F39" s="18"/>
      <c r="G39" s="22">
        <f t="shared" si="0"/>
        <v>547.74999999999977</v>
      </c>
      <c r="O39" s="1"/>
      <c r="P39" s="1"/>
    </row>
    <row r="40" spans="1:16" x14ac:dyDescent="0.3">
      <c r="A40" s="21">
        <v>45167</v>
      </c>
      <c r="C40" t="s">
        <v>70</v>
      </c>
      <c r="D40" s="18">
        <v>46.4</v>
      </c>
      <c r="E40" s="18"/>
      <c r="F40" s="18"/>
      <c r="G40" s="22">
        <f t="shared" si="0"/>
        <v>501.3499999999998</v>
      </c>
      <c r="O40" s="1"/>
      <c r="P40" s="1"/>
    </row>
    <row r="41" spans="1:16" x14ac:dyDescent="0.3">
      <c r="A41" s="21">
        <v>45167</v>
      </c>
      <c r="C41" t="s">
        <v>87</v>
      </c>
      <c r="D41" s="18"/>
      <c r="E41" s="28">
        <v>1000</v>
      </c>
      <c r="F41" s="18"/>
      <c r="G41" s="22">
        <f t="shared" si="0"/>
        <v>1501.35</v>
      </c>
      <c r="O41" s="1"/>
      <c r="P41" s="1"/>
    </row>
    <row r="42" spans="1:16" x14ac:dyDescent="0.3">
      <c r="A42" s="21">
        <v>45168</v>
      </c>
      <c r="C42" t="s">
        <v>85</v>
      </c>
      <c r="D42" s="18">
        <v>540</v>
      </c>
      <c r="E42" s="18"/>
      <c r="F42" s="18"/>
      <c r="G42" s="22">
        <f t="shared" si="0"/>
        <v>961.34999999999991</v>
      </c>
      <c r="I42" s="21">
        <v>45162</v>
      </c>
      <c r="J42">
        <v>58787760</v>
      </c>
      <c r="K42" t="s">
        <v>126</v>
      </c>
      <c r="L42" t="s">
        <v>85</v>
      </c>
      <c r="M42" s="2">
        <v>90</v>
      </c>
      <c r="N42" s="2">
        <v>450</v>
      </c>
      <c r="O42" s="1"/>
      <c r="P42" s="1"/>
    </row>
    <row r="43" spans="1:16" x14ac:dyDescent="0.3">
      <c r="A43" s="21">
        <v>45168</v>
      </c>
      <c r="C43" t="s">
        <v>116</v>
      </c>
      <c r="D43" s="18">
        <v>92</v>
      </c>
      <c r="E43" s="18"/>
      <c r="F43" s="18"/>
      <c r="G43" s="22">
        <f t="shared" si="0"/>
        <v>869.34999999999991</v>
      </c>
      <c r="O43" s="1"/>
      <c r="P43" s="1"/>
    </row>
    <row r="44" spans="1:16" x14ac:dyDescent="0.3">
      <c r="A44" s="21">
        <v>45173</v>
      </c>
      <c r="C44" t="s">
        <v>117</v>
      </c>
      <c r="D44" s="18">
        <v>224.88</v>
      </c>
      <c r="E44" s="18"/>
      <c r="F44" s="18"/>
      <c r="G44" s="22">
        <f>SUM(G43-D44+E44)</f>
        <v>644.46999999999991</v>
      </c>
      <c r="I44" s="21">
        <v>45166</v>
      </c>
      <c r="J44">
        <v>700949834</v>
      </c>
      <c r="K44" t="s">
        <v>125</v>
      </c>
      <c r="L44" t="s">
        <v>124</v>
      </c>
      <c r="M44" s="2">
        <v>28</v>
      </c>
      <c r="N44" s="2">
        <v>140</v>
      </c>
      <c r="O44" s="1"/>
      <c r="P44" s="1"/>
    </row>
    <row r="45" spans="1:16" x14ac:dyDescent="0.3">
      <c r="A45" s="21">
        <v>45175</v>
      </c>
      <c r="C45" t="s">
        <v>118</v>
      </c>
      <c r="D45" s="18"/>
      <c r="E45" s="18">
        <v>2916.5</v>
      </c>
      <c r="F45" s="18"/>
      <c r="G45" s="22">
        <f>SUM(G44-D45+E45)</f>
        <v>3560.97</v>
      </c>
      <c r="O45" s="1"/>
      <c r="P45" s="1"/>
    </row>
    <row r="46" spans="1:16" x14ac:dyDescent="0.3">
      <c r="A46" s="21">
        <v>45181</v>
      </c>
      <c r="C46" t="s">
        <v>68</v>
      </c>
      <c r="D46" s="28">
        <v>2500</v>
      </c>
      <c r="E46" s="18"/>
      <c r="F46" s="18"/>
      <c r="G46" s="22">
        <f t="shared" si="0"/>
        <v>1060.9699999999998</v>
      </c>
      <c r="O46" s="1"/>
      <c r="P46" s="1"/>
    </row>
    <row r="47" spans="1:16" x14ac:dyDescent="0.3">
      <c r="A47" s="21">
        <v>45196</v>
      </c>
      <c r="C47" t="s">
        <v>69</v>
      </c>
      <c r="D47" s="18">
        <v>194.97</v>
      </c>
      <c r="E47" s="18"/>
      <c r="F47" s="18"/>
      <c r="G47" s="22">
        <f t="shared" si="0"/>
        <v>865.99999999999977</v>
      </c>
      <c r="O47" s="1"/>
      <c r="P47" s="1"/>
    </row>
    <row r="48" spans="1:16" x14ac:dyDescent="0.3">
      <c r="A48" s="21">
        <v>45198</v>
      </c>
      <c r="C48" t="s">
        <v>70</v>
      </c>
      <c r="D48" s="18">
        <v>46.2</v>
      </c>
      <c r="E48" s="18"/>
      <c r="F48" s="18"/>
      <c r="G48" s="22">
        <f t="shared" si="0"/>
        <v>819.79999999999973</v>
      </c>
      <c r="O48" s="1"/>
      <c r="P48" s="1"/>
    </row>
    <row r="49" spans="1:16" x14ac:dyDescent="0.3">
      <c r="A49" s="21">
        <v>45199</v>
      </c>
      <c r="C49" t="s">
        <v>107</v>
      </c>
      <c r="D49" s="18">
        <v>18</v>
      </c>
      <c r="E49" s="18"/>
      <c r="F49" s="18"/>
      <c r="G49" s="22">
        <f t="shared" si="0"/>
        <v>801.79999999999973</v>
      </c>
      <c r="O49" s="1"/>
      <c r="P49" s="1"/>
    </row>
    <row r="50" spans="1:16" x14ac:dyDescent="0.3">
      <c r="A50" s="21">
        <v>45201</v>
      </c>
      <c r="C50" t="s">
        <v>123</v>
      </c>
      <c r="D50" s="18"/>
      <c r="E50" s="18">
        <v>242</v>
      </c>
      <c r="F50" s="18"/>
      <c r="G50" s="22">
        <f t="shared" si="0"/>
        <v>1043.7999999999997</v>
      </c>
      <c r="O50" s="1"/>
      <c r="P50" s="1"/>
    </row>
    <row r="51" spans="1:16" x14ac:dyDescent="0.3">
      <c r="A51" s="21">
        <v>45226</v>
      </c>
      <c r="C51" t="s">
        <v>69</v>
      </c>
      <c r="D51" s="18">
        <v>194.97</v>
      </c>
      <c r="E51" s="18"/>
      <c r="F51" s="18"/>
      <c r="G51" s="22">
        <f t="shared" si="0"/>
        <v>848.8299999999997</v>
      </c>
    </row>
    <row r="52" spans="1:16" x14ac:dyDescent="0.3">
      <c r="A52" s="21">
        <v>45226</v>
      </c>
      <c r="C52" t="s">
        <v>70</v>
      </c>
      <c r="D52" s="18">
        <v>46.2</v>
      </c>
      <c r="E52" s="18"/>
      <c r="F52" s="18"/>
      <c r="G52" s="22">
        <f t="shared" si="0"/>
        <v>802.62999999999965</v>
      </c>
    </row>
    <row r="53" spans="1:16" x14ac:dyDescent="0.3">
      <c r="A53" s="21">
        <v>45226</v>
      </c>
      <c r="C53" t="s">
        <v>127</v>
      </c>
      <c r="D53" s="18">
        <v>399</v>
      </c>
      <c r="E53" s="18"/>
      <c r="F53" s="18"/>
      <c r="G53" s="22">
        <f t="shared" si="0"/>
        <v>403.62999999999965</v>
      </c>
      <c r="I53" s="21">
        <v>45191</v>
      </c>
      <c r="J53">
        <v>478972279</v>
      </c>
      <c r="K53" t="s">
        <v>158</v>
      </c>
      <c r="L53" t="s">
        <v>159</v>
      </c>
      <c r="M53" s="2">
        <v>66.5</v>
      </c>
      <c r="N53" s="2">
        <v>332.5</v>
      </c>
      <c r="O53" s="2"/>
    </row>
    <row r="54" spans="1:16" x14ac:dyDescent="0.3">
      <c r="A54" s="21">
        <v>45229</v>
      </c>
      <c r="C54" t="s">
        <v>128</v>
      </c>
      <c r="D54" s="18">
        <v>95.88</v>
      </c>
      <c r="G54" s="22">
        <f t="shared" si="0"/>
        <v>307.74999999999966</v>
      </c>
      <c r="I54" s="21">
        <v>45217</v>
      </c>
      <c r="J54" s="27" t="s">
        <v>164</v>
      </c>
      <c r="K54" t="s">
        <v>165</v>
      </c>
      <c r="L54" t="s">
        <v>166</v>
      </c>
      <c r="M54" s="2">
        <v>15.98</v>
      </c>
      <c r="N54" s="2">
        <v>79.900000000000006</v>
      </c>
    </row>
    <row r="55" spans="1:16" x14ac:dyDescent="0.3">
      <c r="A55" s="21">
        <v>45229</v>
      </c>
      <c r="C55" t="s">
        <v>129</v>
      </c>
      <c r="D55" s="10">
        <v>20</v>
      </c>
      <c r="E55" s="10"/>
      <c r="G55" s="22">
        <f t="shared" si="0"/>
        <v>287.74999999999966</v>
      </c>
    </row>
    <row r="56" spans="1:16" x14ac:dyDescent="0.3">
      <c r="A56" s="21">
        <v>45239</v>
      </c>
      <c r="C56" t="s">
        <v>87</v>
      </c>
      <c r="E56" s="29">
        <v>1000</v>
      </c>
      <c r="G56" s="22">
        <f t="shared" si="0"/>
        <v>1287.7499999999995</v>
      </c>
    </row>
    <row r="57" spans="1:16" x14ac:dyDescent="0.3">
      <c r="A57" s="21">
        <v>45257</v>
      </c>
      <c r="C57" t="s">
        <v>69</v>
      </c>
      <c r="D57" s="10">
        <v>322.97000000000003</v>
      </c>
      <c r="G57" s="22">
        <f t="shared" si="0"/>
        <v>964.77999999999952</v>
      </c>
    </row>
    <row r="58" spans="1:16" x14ac:dyDescent="0.3">
      <c r="A58" s="21">
        <v>45257</v>
      </c>
      <c r="C58" t="s">
        <v>70</v>
      </c>
      <c r="D58" s="10">
        <v>78.2</v>
      </c>
      <c r="G58" s="22">
        <f t="shared" si="0"/>
        <v>886.57999999999947</v>
      </c>
    </row>
    <row r="59" spans="1:16" x14ac:dyDescent="0.3">
      <c r="A59" s="21">
        <v>45268</v>
      </c>
      <c r="C59" t="s">
        <v>136</v>
      </c>
      <c r="E59" s="2">
        <v>600</v>
      </c>
      <c r="G59" s="22">
        <f>SUM(G58-D59+E59)</f>
        <v>1486.5799999999995</v>
      </c>
    </row>
    <row r="60" spans="1:16" x14ac:dyDescent="0.3">
      <c r="A60" s="21">
        <v>45272</v>
      </c>
      <c r="C60" t="s">
        <v>141</v>
      </c>
      <c r="D60" s="10">
        <v>559.97</v>
      </c>
      <c r="E60" s="2"/>
      <c r="G60" s="22">
        <f>SUM(G59-D60+E60)</f>
        <v>926.60999999999945</v>
      </c>
    </row>
    <row r="61" spans="1:16" x14ac:dyDescent="0.3">
      <c r="A61" s="21">
        <v>45274</v>
      </c>
      <c r="C61" t="s">
        <v>137</v>
      </c>
      <c r="D61" s="10">
        <v>100</v>
      </c>
      <c r="E61" s="10"/>
      <c r="G61" s="22">
        <f>SUM(G60-D61+E61)</f>
        <v>826.60999999999945</v>
      </c>
    </row>
    <row r="62" spans="1:16" x14ac:dyDescent="0.3">
      <c r="A62" s="21">
        <v>45274</v>
      </c>
      <c r="C62" t="s">
        <v>138</v>
      </c>
      <c r="D62" s="2">
        <v>100</v>
      </c>
      <c r="E62" s="2"/>
      <c r="G62" s="22">
        <f>SUM(G61-D62+E62)</f>
        <v>726.60999999999945</v>
      </c>
    </row>
    <row r="63" spans="1:16" x14ac:dyDescent="0.3">
      <c r="A63" s="21">
        <v>41630</v>
      </c>
      <c r="C63" t="s">
        <v>153</v>
      </c>
      <c r="D63" s="10">
        <v>35</v>
      </c>
      <c r="E63" s="10"/>
      <c r="G63" s="22">
        <f t="shared" ref="G63:G79" si="1">SUM(G62-D63+E63)</f>
        <v>691.60999999999945</v>
      </c>
    </row>
    <row r="64" spans="1:16" x14ac:dyDescent="0.3">
      <c r="A64" s="21">
        <v>45287</v>
      </c>
      <c r="C64" t="s">
        <v>69</v>
      </c>
      <c r="D64" s="10">
        <v>213.67</v>
      </c>
      <c r="E64" s="2"/>
      <c r="G64" s="22">
        <f t="shared" si="1"/>
        <v>477.93999999999949</v>
      </c>
    </row>
    <row r="65" spans="1:7" x14ac:dyDescent="0.3">
      <c r="A65" s="21">
        <v>45287</v>
      </c>
      <c r="C65" t="s">
        <v>70</v>
      </c>
      <c r="D65" s="10">
        <v>51</v>
      </c>
      <c r="E65" s="10"/>
      <c r="G65" s="22">
        <f t="shared" si="1"/>
        <v>426.93999999999949</v>
      </c>
    </row>
    <row r="66" spans="1:7" x14ac:dyDescent="0.3">
      <c r="A66" s="21">
        <v>45291</v>
      </c>
      <c r="C66" t="s">
        <v>107</v>
      </c>
      <c r="D66" s="10">
        <v>18</v>
      </c>
      <c r="G66" s="22">
        <f t="shared" si="1"/>
        <v>408.93999999999949</v>
      </c>
    </row>
    <row r="67" spans="1:7" x14ac:dyDescent="0.3">
      <c r="A67" s="21">
        <v>45308</v>
      </c>
      <c r="C67" t="s">
        <v>157</v>
      </c>
      <c r="E67" s="31">
        <v>600</v>
      </c>
      <c r="G67" s="22">
        <f t="shared" si="1"/>
        <v>1008.9399999999995</v>
      </c>
    </row>
    <row r="68" spans="1:7" x14ac:dyDescent="0.3">
      <c r="A68" s="21">
        <v>45320</v>
      </c>
      <c r="C68" t="s">
        <v>69</v>
      </c>
      <c r="D68" s="10">
        <v>213.87</v>
      </c>
      <c r="G68" s="22">
        <f t="shared" si="1"/>
        <v>795.06999999999948</v>
      </c>
    </row>
    <row r="69" spans="1:7" x14ac:dyDescent="0.3">
      <c r="A69" s="21">
        <v>45320</v>
      </c>
      <c r="C69" t="s">
        <v>70</v>
      </c>
      <c r="D69" s="10">
        <v>50.8</v>
      </c>
      <c r="G69" s="22">
        <f t="shared" si="1"/>
        <v>744.26999999999953</v>
      </c>
    </row>
    <row r="70" spans="1:7" x14ac:dyDescent="0.3">
      <c r="A70" s="21">
        <v>45322</v>
      </c>
      <c r="C70" t="s">
        <v>167</v>
      </c>
      <c r="D70" s="32">
        <v>600</v>
      </c>
      <c r="G70" s="22">
        <f t="shared" si="1"/>
        <v>144.26999999999953</v>
      </c>
    </row>
    <row r="71" spans="1:7" x14ac:dyDescent="0.3">
      <c r="A71" s="21">
        <v>45327</v>
      </c>
      <c r="C71" t="s">
        <v>110</v>
      </c>
      <c r="E71" s="2">
        <v>200.48</v>
      </c>
      <c r="G71" s="22">
        <f t="shared" si="1"/>
        <v>344.74999999999955</v>
      </c>
    </row>
    <row r="72" spans="1:7" x14ac:dyDescent="0.3">
      <c r="A72" s="21">
        <v>45349</v>
      </c>
      <c r="C72" t="s">
        <v>69</v>
      </c>
      <c r="D72" s="10">
        <v>213.67</v>
      </c>
      <c r="G72" s="22">
        <f t="shared" si="1"/>
        <v>131.07999999999956</v>
      </c>
    </row>
    <row r="73" spans="1:7" x14ac:dyDescent="0.3">
      <c r="A73" s="21">
        <v>45349</v>
      </c>
      <c r="C73" t="s">
        <v>70</v>
      </c>
      <c r="D73" s="10">
        <v>51</v>
      </c>
      <c r="G73" s="22">
        <f t="shared" si="1"/>
        <v>80.079999999999558</v>
      </c>
    </row>
    <row r="74" spans="1:7" x14ac:dyDescent="0.3">
      <c r="A74" s="21">
        <v>45350</v>
      </c>
      <c r="C74" t="s">
        <v>87</v>
      </c>
      <c r="E74" s="29">
        <v>500</v>
      </c>
      <c r="G74" s="22">
        <f t="shared" si="1"/>
        <v>580.07999999999959</v>
      </c>
    </row>
    <row r="75" spans="1:7" x14ac:dyDescent="0.3">
      <c r="A75" s="21">
        <v>45355</v>
      </c>
      <c r="C75" t="s">
        <v>168</v>
      </c>
      <c r="D75" s="10">
        <v>95.25</v>
      </c>
      <c r="G75" s="22">
        <f t="shared" si="1"/>
        <v>484.82999999999959</v>
      </c>
    </row>
    <row r="76" spans="1:7" x14ac:dyDescent="0.3">
      <c r="A76" s="21">
        <v>45357</v>
      </c>
      <c r="C76" t="s">
        <v>169</v>
      </c>
      <c r="D76" s="10">
        <v>40</v>
      </c>
      <c r="G76" s="22">
        <f t="shared" si="1"/>
        <v>444.82999999999959</v>
      </c>
    </row>
    <row r="77" spans="1:7" x14ac:dyDescent="0.3">
      <c r="A77" s="21">
        <v>45378</v>
      </c>
      <c r="C77" t="s">
        <v>69</v>
      </c>
      <c r="D77" s="10">
        <v>213.67</v>
      </c>
      <c r="G77" s="22">
        <f t="shared" si="1"/>
        <v>231.1599999999996</v>
      </c>
    </row>
    <row r="78" spans="1:7" x14ac:dyDescent="0.3">
      <c r="A78" s="21">
        <v>45378</v>
      </c>
      <c r="C78" t="s">
        <v>70</v>
      </c>
      <c r="D78" s="10">
        <v>51</v>
      </c>
      <c r="G78" s="22">
        <f t="shared" si="1"/>
        <v>180.1599999999996</v>
      </c>
    </row>
    <row r="79" spans="1:7" x14ac:dyDescent="0.3">
      <c r="A79" s="21">
        <v>45382</v>
      </c>
      <c r="C79" t="s">
        <v>107</v>
      </c>
      <c r="D79" s="10">
        <v>18</v>
      </c>
      <c r="G79" s="22">
        <f t="shared" si="1"/>
        <v>162.1599999999996</v>
      </c>
    </row>
    <row r="82" spans="3:5" x14ac:dyDescent="0.3">
      <c r="D82" s="10">
        <f>SUM(D6:D81)</f>
        <v>13566.77</v>
      </c>
      <c r="E82" s="10">
        <f>SUM(E6:E81)</f>
        <v>12194.619999999999</v>
      </c>
    </row>
    <row r="83" spans="3:5" x14ac:dyDescent="0.3">
      <c r="C83" t="s">
        <v>171</v>
      </c>
      <c r="D83" s="2">
        <v>5000</v>
      </c>
      <c r="E83" s="2">
        <v>3500</v>
      </c>
    </row>
    <row r="84" spans="3:5" x14ac:dyDescent="0.3">
      <c r="D84" s="10">
        <f>SUM(D82-D83)</f>
        <v>8566.77</v>
      </c>
      <c r="E84" s="10">
        <f>SUM(E82-E83)</f>
        <v>8694.619999999999</v>
      </c>
    </row>
    <row r="85" spans="3:5" x14ac:dyDescent="0.3">
      <c r="C85" t="s">
        <v>172</v>
      </c>
      <c r="D85" s="2">
        <v>656.8</v>
      </c>
      <c r="E85" s="2">
        <v>656.8</v>
      </c>
    </row>
    <row r="86" spans="3:5" x14ac:dyDescent="0.3">
      <c r="D86" s="29">
        <f>SUM(D84-D85)</f>
        <v>7909.97</v>
      </c>
      <c r="E86" s="2">
        <f>SUM(E84-E85)</f>
        <v>8037.8199999999988</v>
      </c>
    </row>
    <row r="87" spans="3:5" x14ac:dyDescent="0.3">
      <c r="C87" t="s">
        <v>176</v>
      </c>
      <c r="E87" s="2">
        <v>236.54</v>
      </c>
    </row>
    <row r="88" spans="3:5" x14ac:dyDescent="0.3">
      <c r="E88" s="34">
        <f>SUM(E86+E87)</f>
        <v>8274.3599999999988</v>
      </c>
    </row>
  </sheetData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2FB82-A208-4F6E-8344-3040B321810B}">
  <sheetPr>
    <pageSetUpPr fitToPage="1"/>
  </sheetPr>
  <dimension ref="A1:H20"/>
  <sheetViews>
    <sheetView tabSelected="1" topLeftCell="A4" zoomScaleNormal="100" workbookViewId="0">
      <selection activeCell="E17" sqref="E17"/>
    </sheetView>
  </sheetViews>
  <sheetFormatPr defaultRowHeight="14.4" x14ac:dyDescent="0.3"/>
  <cols>
    <col min="1" max="1" width="11.88671875" bestFit="1" customWidth="1"/>
    <col min="3" max="3" width="29.6640625" customWidth="1"/>
    <col min="4" max="4" width="11.33203125" bestFit="1" customWidth="1"/>
    <col min="5" max="5" width="11.109375" bestFit="1" customWidth="1"/>
    <col min="7" max="7" width="13.6640625" customWidth="1"/>
  </cols>
  <sheetData>
    <row r="1" spans="1:8" x14ac:dyDescent="0.3">
      <c r="A1" s="1" t="s">
        <v>56</v>
      </c>
    </row>
    <row r="2" spans="1:8" x14ac:dyDescent="0.3">
      <c r="A2" s="1"/>
    </row>
    <row r="3" spans="1:8" x14ac:dyDescent="0.3">
      <c r="A3" s="1" t="s">
        <v>0</v>
      </c>
      <c r="B3" s="1"/>
      <c r="C3" s="1" t="s">
        <v>12</v>
      </c>
      <c r="D3" s="1" t="s">
        <v>2</v>
      </c>
      <c r="E3" s="1" t="s">
        <v>3</v>
      </c>
      <c r="F3" s="1"/>
      <c r="G3" s="1" t="s">
        <v>4</v>
      </c>
    </row>
    <row r="4" spans="1:8" x14ac:dyDescent="0.3">
      <c r="A4" s="21">
        <v>45017</v>
      </c>
      <c r="C4" t="s">
        <v>64</v>
      </c>
      <c r="D4" s="18"/>
      <c r="E4" s="18"/>
      <c r="F4" s="18"/>
      <c r="G4" s="18">
        <v>7073.5</v>
      </c>
      <c r="H4" s="2"/>
    </row>
    <row r="5" spans="1:8" x14ac:dyDescent="0.3">
      <c r="A5" s="21">
        <v>45036</v>
      </c>
      <c r="C5" t="s">
        <v>94</v>
      </c>
      <c r="D5" s="18"/>
      <c r="E5" s="18">
        <v>2500</v>
      </c>
      <c r="F5" s="18"/>
      <c r="G5" s="18">
        <f>SUM(G4-D5+E5)</f>
        <v>9573.5</v>
      </c>
      <c r="H5" s="2"/>
    </row>
    <row r="6" spans="1:8" x14ac:dyDescent="0.3">
      <c r="A6" s="21">
        <v>45062</v>
      </c>
      <c r="C6" t="s">
        <v>95</v>
      </c>
      <c r="D6" s="18">
        <v>1000</v>
      </c>
      <c r="E6" s="18"/>
      <c r="F6" s="18"/>
      <c r="G6" s="18">
        <f>SUM(G5-D6+E6)</f>
        <v>8573.5</v>
      </c>
      <c r="H6" s="2"/>
    </row>
    <row r="7" spans="1:8" x14ac:dyDescent="0.3">
      <c r="A7" s="21">
        <v>45107</v>
      </c>
      <c r="C7" t="s">
        <v>109</v>
      </c>
      <c r="D7" s="18"/>
      <c r="E7" s="18">
        <v>48.15</v>
      </c>
      <c r="F7" s="18"/>
      <c r="G7" s="18">
        <f>SUM(G6-D7+E7)</f>
        <v>8621.65</v>
      </c>
      <c r="H7" s="2"/>
    </row>
    <row r="8" spans="1:8" x14ac:dyDescent="0.3">
      <c r="A8" s="21">
        <v>45167</v>
      </c>
      <c r="C8" t="s">
        <v>95</v>
      </c>
      <c r="D8" s="18">
        <v>1000</v>
      </c>
      <c r="E8" s="18"/>
      <c r="F8" s="18"/>
      <c r="G8" s="18">
        <f t="shared" ref="G8:G14" si="0">SUM(G7-D8+E8)</f>
        <v>7621.65</v>
      </c>
      <c r="H8" s="2"/>
    </row>
    <row r="9" spans="1:8" x14ac:dyDescent="0.3">
      <c r="A9" s="21">
        <v>45181</v>
      </c>
      <c r="C9" t="s">
        <v>94</v>
      </c>
      <c r="D9" s="18"/>
      <c r="E9" s="18">
        <v>2500</v>
      </c>
      <c r="F9" s="18"/>
      <c r="G9" s="18">
        <f t="shared" si="0"/>
        <v>10121.65</v>
      </c>
      <c r="H9" s="2"/>
    </row>
    <row r="10" spans="1:8" x14ac:dyDescent="0.3">
      <c r="A10" s="21">
        <v>45199</v>
      </c>
      <c r="C10" t="s">
        <v>109</v>
      </c>
      <c r="D10" s="18"/>
      <c r="E10" s="18">
        <v>59.65</v>
      </c>
      <c r="F10" s="18"/>
      <c r="G10" s="18">
        <f t="shared" si="0"/>
        <v>10181.299999999999</v>
      </c>
      <c r="H10" s="2"/>
    </row>
    <row r="11" spans="1:8" x14ac:dyDescent="0.3">
      <c r="A11" s="21">
        <v>45239</v>
      </c>
      <c r="C11" t="s">
        <v>95</v>
      </c>
      <c r="D11" s="18">
        <v>1000</v>
      </c>
      <c r="E11" s="18"/>
      <c r="F11" s="18"/>
      <c r="G11" s="18">
        <f t="shared" si="0"/>
        <v>9181.2999999999993</v>
      </c>
      <c r="H11" s="2"/>
    </row>
    <row r="12" spans="1:8" x14ac:dyDescent="0.3">
      <c r="A12" s="21">
        <v>45291</v>
      </c>
      <c r="C12" t="s">
        <v>109</v>
      </c>
      <c r="D12" s="18"/>
      <c r="E12" s="18">
        <v>66.58</v>
      </c>
      <c r="F12" s="18"/>
      <c r="G12" s="18">
        <f t="shared" si="0"/>
        <v>9247.8799999999992</v>
      </c>
      <c r="H12" s="2"/>
    </row>
    <row r="13" spans="1:8" x14ac:dyDescent="0.3">
      <c r="A13" s="21">
        <v>45350</v>
      </c>
      <c r="C13" t="s">
        <v>95</v>
      </c>
      <c r="D13" s="18">
        <v>500</v>
      </c>
      <c r="E13" s="18"/>
      <c r="F13" s="18"/>
      <c r="G13" s="18">
        <f t="shared" si="0"/>
        <v>8747.8799999999992</v>
      </c>
      <c r="H13" s="2"/>
    </row>
    <row r="14" spans="1:8" x14ac:dyDescent="0.3">
      <c r="A14" s="21">
        <v>45382</v>
      </c>
      <c r="C14" t="s">
        <v>109</v>
      </c>
      <c r="D14" s="18"/>
      <c r="E14" s="18">
        <v>62.16</v>
      </c>
      <c r="F14" s="18"/>
      <c r="G14" s="18">
        <f t="shared" si="0"/>
        <v>8810.0399999999991</v>
      </c>
      <c r="H14" s="2"/>
    </row>
    <row r="15" spans="1:8" x14ac:dyDescent="0.3">
      <c r="D15" s="18"/>
      <c r="E15" s="18"/>
      <c r="F15" s="18"/>
      <c r="G15" s="18"/>
      <c r="H15" s="2"/>
    </row>
    <row r="16" spans="1:8" x14ac:dyDescent="0.3">
      <c r="D16" s="18"/>
      <c r="E16" s="18"/>
      <c r="F16" s="18"/>
      <c r="G16" s="18"/>
      <c r="H16" s="2"/>
    </row>
    <row r="17" spans="1:8" x14ac:dyDescent="0.3">
      <c r="C17" t="s">
        <v>175</v>
      </c>
      <c r="D17" s="18"/>
      <c r="E17" s="28">
        <v>236.54</v>
      </c>
      <c r="F17" s="18"/>
      <c r="G17" s="18"/>
      <c r="H17" s="2"/>
    </row>
    <row r="18" spans="1:8" x14ac:dyDescent="0.3">
      <c r="D18" s="18"/>
      <c r="E18" s="18"/>
      <c r="F18" s="18"/>
      <c r="G18" s="18"/>
      <c r="H18" s="2"/>
    </row>
    <row r="19" spans="1:8" x14ac:dyDescent="0.3">
      <c r="D19" s="18"/>
      <c r="E19" s="18"/>
      <c r="F19" s="18"/>
      <c r="G19" s="18"/>
      <c r="H19" s="2"/>
    </row>
    <row r="20" spans="1:8" x14ac:dyDescent="0.3">
      <c r="A20" s="1"/>
      <c r="B20" s="1"/>
      <c r="C20" s="1"/>
      <c r="D20" s="1"/>
      <c r="E20" s="1"/>
      <c r="F20" s="1"/>
      <c r="G20" s="1"/>
    </row>
  </sheetData>
  <pageMargins left="0.7" right="0.7" top="0.75" bottom="0.75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5C406-1E8B-4C09-9E6C-30CEB8128DAE}">
  <dimension ref="A1:H148"/>
  <sheetViews>
    <sheetView topLeftCell="A139" workbookViewId="0">
      <selection activeCell="F144" sqref="F144:G144"/>
    </sheetView>
  </sheetViews>
  <sheetFormatPr defaultRowHeight="14.4" x14ac:dyDescent="0.3"/>
  <cols>
    <col min="1" max="1" width="13.5546875" customWidth="1"/>
    <col min="3" max="3" width="37.6640625" customWidth="1"/>
    <col min="4" max="4" width="11.6640625" customWidth="1"/>
    <col min="5" max="6" width="12.77734375" customWidth="1"/>
    <col min="7" max="7" width="12.33203125" customWidth="1"/>
    <col min="8" max="8" width="14.6640625" customWidth="1"/>
  </cols>
  <sheetData>
    <row r="1" spans="1:8" x14ac:dyDescent="0.3">
      <c r="A1" s="1" t="s">
        <v>57</v>
      </c>
    </row>
    <row r="3" spans="1:8" x14ac:dyDescent="0.3">
      <c r="A3" s="4" t="s">
        <v>0</v>
      </c>
      <c r="B3" s="4" t="s">
        <v>13</v>
      </c>
      <c r="C3" s="4" t="s">
        <v>14</v>
      </c>
      <c r="D3" s="4" t="s">
        <v>2</v>
      </c>
      <c r="E3" s="4" t="s">
        <v>3</v>
      </c>
      <c r="F3" s="4" t="s">
        <v>179</v>
      </c>
      <c r="G3" s="4" t="s">
        <v>180</v>
      </c>
      <c r="H3" s="4"/>
    </row>
    <row r="4" spans="1:8" x14ac:dyDescent="0.3">
      <c r="A4" s="5" t="s">
        <v>15</v>
      </c>
      <c r="B4" s="4"/>
      <c r="C4" s="4"/>
      <c r="D4" s="4"/>
      <c r="E4" s="4"/>
      <c r="F4" s="4"/>
    </row>
    <row r="5" spans="1:8" x14ac:dyDescent="0.3">
      <c r="A5" s="5" t="s">
        <v>16</v>
      </c>
      <c r="B5" s="4"/>
      <c r="C5" s="4"/>
      <c r="D5" s="4"/>
      <c r="E5" s="4"/>
      <c r="F5" s="4"/>
    </row>
    <row r="6" spans="1:8" x14ac:dyDescent="0.3">
      <c r="A6" s="6">
        <v>45030</v>
      </c>
      <c r="B6" s="7" t="s">
        <v>75</v>
      </c>
      <c r="C6" s="7" t="s">
        <v>76</v>
      </c>
      <c r="D6" s="4"/>
      <c r="E6" s="23">
        <v>2916.5</v>
      </c>
      <c r="F6" s="4"/>
      <c r="H6" s="2"/>
    </row>
    <row r="7" spans="1:8" x14ac:dyDescent="0.3">
      <c r="A7" s="6">
        <v>45175</v>
      </c>
      <c r="B7" s="7" t="s">
        <v>75</v>
      </c>
      <c r="C7" s="7" t="s">
        <v>76</v>
      </c>
      <c r="D7" s="23"/>
      <c r="E7" s="23">
        <v>2916.5</v>
      </c>
      <c r="F7" s="8"/>
      <c r="H7" s="2"/>
    </row>
    <row r="8" spans="1:8" x14ac:dyDescent="0.3">
      <c r="A8" s="6"/>
      <c r="B8" s="7"/>
      <c r="C8" s="7"/>
      <c r="D8" s="23"/>
      <c r="E8" s="23"/>
      <c r="G8" s="9">
        <f>SUM(E6:E7)</f>
        <v>5833</v>
      </c>
      <c r="H8" s="3"/>
    </row>
    <row r="9" spans="1:8" x14ac:dyDescent="0.3">
      <c r="B9" s="4"/>
      <c r="C9" s="4"/>
      <c r="D9" s="23"/>
      <c r="E9" s="23"/>
      <c r="G9" s="8"/>
      <c r="H9" s="2"/>
    </row>
    <row r="10" spans="1:8" x14ac:dyDescent="0.3">
      <c r="A10" s="1" t="s">
        <v>17</v>
      </c>
      <c r="B10" s="5"/>
      <c r="C10" s="5"/>
      <c r="D10" s="23"/>
      <c r="E10" s="23"/>
      <c r="G10" s="8"/>
      <c r="H10" s="2"/>
    </row>
    <row r="11" spans="1:8" x14ac:dyDescent="0.3">
      <c r="A11" s="6">
        <v>45091</v>
      </c>
      <c r="B11" s="7" t="s">
        <v>75</v>
      </c>
      <c r="C11" s="7" t="s">
        <v>76</v>
      </c>
      <c r="D11" s="23"/>
      <c r="E11" s="23">
        <v>100</v>
      </c>
      <c r="G11" s="9">
        <v>100</v>
      </c>
      <c r="H11" s="3"/>
    </row>
    <row r="12" spans="1:8" x14ac:dyDescent="0.3">
      <c r="A12" s="6"/>
      <c r="B12" s="7"/>
      <c r="C12" s="7"/>
      <c r="D12" s="23"/>
      <c r="E12" s="23"/>
      <c r="G12" s="9"/>
      <c r="H12" s="3"/>
    </row>
    <row r="13" spans="1:8" x14ac:dyDescent="0.3">
      <c r="A13" s="1" t="s">
        <v>18</v>
      </c>
      <c r="B13" s="5"/>
      <c r="C13" s="5"/>
      <c r="D13" s="23"/>
      <c r="E13" s="23"/>
      <c r="G13" s="8"/>
      <c r="H13" s="3"/>
    </row>
    <row r="14" spans="1:8" x14ac:dyDescent="0.3">
      <c r="A14" s="6">
        <v>45119</v>
      </c>
      <c r="B14" s="7" t="s">
        <v>75</v>
      </c>
      <c r="C14" s="7" t="s">
        <v>110</v>
      </c>
      <c r="D14" s="23"/>
      <c r="E14" s="23">
        <v>182.84</v>
      </c>
    </row>
    <row r="15" spans="1:8" x14ac:dyDescent="0.3">
      <c r="A15" s="6">
        <v>45327</v>
      </c>
      <c r="B15" s="7" t="s">
        <v>75</v>
      </c>
      <c r="C15" s="7" t="s">
        <v>110</v>
      </c>
      <c r="D15" s="23"/>
      <c r="E15" s="23">
        <v>200.48</v>
      </c>
      <c r="G15" s="9"/>
    </row>
    <row r="16" spans="1:8" x14ac:dyDescent="0.3">
      <c r="A16" s="6"/>
      <c r="B16" s="7"/>
      <c r="C16" s="7"/>
      <c r="D16" s="23"/>
      <c r="E16" s="23"/>
      <c r="G16" s="9">
        <f>SUM(E14:E15)</f>
        <v>383.32</v>
      </c>
    </row>
    <row r="17" spans="1:8" x14ac:dyDescent="0.3">
      <c r="A17" s="6"/>
      <c r="B17" s="7"/>
      <c r="C17" s="7"/>
      <c r="D17" s="23"/>
      <c r="E17" s="23"/>
      <c r="G17" s="9"/>
    </row>
    <row r="18" spans="1:8" x14ac:dyDescent="0.3">
      <c r="A18" s="1"/>
      <c r="B18" s="5"/>
      <c r="C18" s="5"/>
      <c r="D18" s="23"/>
      <c r="E18" s="23"/>
      <c r="G18" s="8"/>
      <c r="H18" s="3"/>
    </row>
    <row r="19" spans="1:8" x14ac:dyDescent="0.3">
      <c r="A19" s="1" t="s">
        <v>19</v>
      </c>
      <c r="B19" s="5"/>
      <c r="C19" s="5"/>
      <c r="D19" s="23"/>
      <c r="E19" s="23"/>
      <c r="G19" s="8"/>
      <c r="H19" s="2"/>
    </row>
    <row r="20" spans="1:8" x14ac:dyDescent="0.3">
      <c r="A20" s="6">
        <v>45107</v>
      </c>
      <c r="B20" s="7" t="s">
        <v>75</v>
      </c>
      <c r="C20" s="7" t="s">
        <v>109</v>
      </c>
      <c r="D20" s="20"/>
      <c r="E20" s="20">
        <v>48.15</v>
      </c>
      <c r="G20" s="3"/>
      <c r="H20" s="2"/>
    </row>
    <row r="21" spans="1:8" x14ac:dyDescent="0.3">
      <c r="A21" s="6">
        <v>45199</v>
      </c>
      <c r="B21" s="7" t="s">
        <v>75</v>
      </c>
      <c r="C21" s="7" t="s">
        <v>109</v>
      </c>
      <c r="D21" s="20"/>
      <c r="E21" s="20">
        <v>59.65</v>
      </c>
      <c r="G21" s="3"/>
      <c r="H21" s="2"/>
    </row>
    <row r="22" spans="1:8" x14ac:dyDescent="0.3">
      <c r="A22" s="6">
        <v>45291</v>
      </c>
      <c r="B22" s="7" t="s">
        <v>75</v>
      </c>
      <c r="C22" s="7" t="s">
        <v>109</v>
      </c>
      <c r="D22" s="20"/>
      <c r="E22" s="20">
        <v>66.58</v>
      </c>
      <c r="G22" s="3"/>
      <c r="H22" s="2"/>
    </row>
    <row r="23" spans="1:8" x14ac:dyDescent="0.3">
      <c r="A23" s="6">
        <v>45382</v>
      </c>
      <c r="B23" s="7" t="s">
        <v>75</v>
      </c>
      <c r="C23" s="7" t="s">
        <v>109</v>
      </c>
      <c r="D23" s="20"/>
      <c r="E23" s="20">
        <v>62.16</v>
      </c>
      <c r="G23" s="3"/>
      <c r="H23" s="2"/>
    </row>
    <row r="24" spans="1:8" x14ac:dyDescent="0.3">
      <c r="A24" s="6"/>
      <c r="B24" s="7"/>
      <c r="C24" s="7"/>
      <c r="D24" s="20"/>
      <c r="E24" s="20"/>
      <c r="G24" s="3">
        <f>SUM(E20:E23)</f>
        <v>236.54</v>
      </c>
      <c r="H24" s="2"/>
    </row>
    <row r="25" spans="1:8" x14ac:dyDescent="0.3">
      <c r="A25" s="1" t="s">
        <v>20</v>
      </c>
      <c r="D25" s="20"/>
      <c r="E25" s="20"/>
      <c r="F25" s="2"/>
      <c r="H25" s="2"/>
    </row>
    <row r="26" spans="1:8" x14ac:dyDescent="0.3">
      <c r="A26" s="6"/>
      <c r="B26" s="7"/>
      <c r="C26" s="7"/>
      <c r="D26" s="20"/>
      <c r="E26" s="20"/>
      <c r="F26" s="3"/>
      <c r="H26" s="2"/>
    </row>
    <row r="27" spans="1:8" x14ac:dyDescent="0.3">
      <c r="A27" s="6"/>
      <c r="B27" s="7"/>
      <c r="C27" s="7"/>
      <c r="D27" s="20"/>
      <c r="E27" s="20"/>
      <c r="F27" s="3"/>
      <c r="H27" s="2"/>
    </row>
    <row r="28" spans="1:8" x14ac:dyDescent="0.3">
      <c r="A28" s="6"/>
      <c r="B28" s="7"/>
      <c r="C28" s="7"/>
      <c r="D28" s="20"/>
      <c r="E28" s="20"/>
      <c r="F28" s="3"/>
      <c r="H28" s="3"/>
    </row>
    <row r="29" spans="1:8" x14ac:dyDescent="0.3">
      <c r="A29" s="1" t="s">
        <v>21</v>
      </c>
      <c r="D29" s="20"/>
      <c r="E29" s="20"/>
      <c r="F29" s="2"/>
      <c r="H29" s="2"/>
    </row>
    <row r="30" spans="1:8" x14ac:dyDescent="0.3">
      <c r="D30" s="20"/>
      <c r="E30" s="20"/>
      <c r="F30" s="2"/>
      <c r="H30" s="2"/>
    </row>
    <row r="31" spans="1:8" x14ac:dyDescent="0.3">
      <c r="A31" s="1" t="s">
        <v>22</v>
      </c>
      <c r="D31" s="20"/>
      <c r="E31" s="20"/>
      <c r="H31" s="3"/>
    </row>
    <row r="32" spans="1:8" x14ac:dyDescent="0.3">
      <c r="A32" s="6">
        <v>45043</v>
      </c>
      <c r="B32" t="s">
        <v>75</v>
      </c>
      <c r="C32" t="s">
        <v>77</v>
      </c>
      <c r="D32" s="20">
        <v>186.57</v>
      </c>
      <c r="E32" s="20"/>
      <c r="H32" s="3"/>
    </row>
    <row r="33" spans="1:8" x14ac:dyDescent="0.3">
      <c r="A33" s="6">
        <v>45043</v>
      </c>
      <c r="B33" t="s">
        <v>75</v>
      </c>
      <c r="C33" t="s">
        <v>78</v>
      </c>
      <c r="D33" s="20">
        <v>46.6</v>
      </c>
      <c r="E33" s="20"/>
      <c r="H33" s="3"/>
    </row>
    <row r="34" spans="1:8" x14ac:dyDescent="0.3">
      <c r="A34" s="6">
        <v>45072</v>
      </c>
      <c r="B34" t="s">
        <v>75</v>
      </c>
      <c r="C34" t="s">
        <v>134</v>
      </c>
      <c r="D34" s="25">
        <v>179.37</v>
      </c>
      <c r="E34" s="25"/>
      <c r="H34" s="3"/>
    </row>
    <row r="35" spans="1:8" x14ac:dyDescent="0.3">
      <c r="A35" s="6"/>
      <c r="C35" t="s">
        <v>135</v>
      </c>
      <c r="D35" s="20"/>
      <c r="E35" s="25"/>
      <c r="H35" s="3"/>
    </row>
    <row r="36" spans="1:8" x14ac:dyDescent="0.3">
      <c r="A36" s="6">
        <v>45072</v>
      </c>
      <c r="B36" t="s">
        <v>75</v>
      </c>
      <c r="C36" t="s">
        <v>78</v>
      </c>
      <c r="D36" s="20">
        <v>56.8</v>
      </c>
      <c r="E36" s="20"/>
      <c r="H36" s="3"/>
    </row>
    <row r="37" spans="1:8" x14ac:dyDescent="0.3">
      <c r="A37" s="6">
        <v>45104</v>
      </c>
      <c r="B37" t="s">
        <v>75</v>
      </c>
      <c r="C37" t="s">
        <v>77</v>
      </c>
      <c r="D37" s="20">
        <v>186.57</v>
      </c>
      <c r="E37" s="20"/>
      <c r="H37" s="3"/>
    </row>
    <row r="38" spans="1:8" x14ac:dyDescent="0.3">
      <c r="A38" s="6">
        <v>45104</v>
      </c>
      <c r="B38" t="s">
        <v>75</v>
      </c>
      <c r="C38" t="s">
        <v>78</v>
      </c>
      <c r="D38" s="20">
        <v>46.6</v>
      </c>
      <c r="E38" s="20"/>
      <c r="H38" s="3"/>
    </row>
    <row r="39" spans="1:8" x14ac:dyDescent="0.3">
      <c r="A39" s="6">
        <v>45134</v>
      </c>
      <c r="B39" t="s">
        <v>75</v>
      </c>
      <c r="C39" t="s">
        <v>114</v>
      </c>
      <c r="D39" s="20">
        <v>184.97</v>
      </c>
      <c r="E39" s="20"/>
      <c r="F39" s="10"/>
      <c r="H39" s="3"/>
    </row>
    <row r="40" spans="1:8" x14ac:dyDescent="0.3">
      <c r="A40" s="6">
        <v>45134</v>
      </c>
      <c r="B40" t="s">
        <v>75</v>
      </c>
      <c r="C40" t="s">
        <v>78</v>
      </c>
      <c r="D40" s="20">
        <v>46.2</v>
      </c>
      <c r="E40" s="20"/>
      <c r="H40" s="3"/>
    </row>
    <row r="41" spans="1:8" x14ac:dyDescent="0.3">
      <c r="A41" s="6">
        <v>45167</v>
      </c>
      <c r="B41" t="s">
        <v>75</v>
      </c>
      <c r="C41" t="s">
        <v>114</v>
      </c>
      <c r="D41" s="20">
        <v>184.77</v>
      </c>
      <c r="E41" s="20"/>
      <c r="H41" s="3"/>
    </row>
    <row r="42" spans="1:8" x14ac:dyDescent="0.3">
      <c r="A42" s="6">
        <v>45167</v>
      </c>
      <c r="B42" t="s">
        <v>75</v>
      </c>
      <c r="C42" t="s">
        <v>78</v>
      </c>
      <c r="D42" s="20">
        <v>46.4</v>
      </c>
      <c r="E42" s="20"/>
      <c r="H42" s="3"/>
    </row>
    <row r="43" spans="1:8" x14ac:dyDescent="0.3">
      <c r="A43" s="6">
        <v>45196</v>
      </c>
      <c r="B43" t="s">
        <v>75</v>
      </c>
      <c r="C43" t="s">
        <v>114</v>
      </c>
      <c r="D43" s="20">
        <v>184.97</v>
      </c>
      <c r="E43" s="20"/>
      <c r="H43" s="3"/>
    </row>
    <row r="44" spans="1:8" x14ac:dyDescent="0.3">
      <c r="A44" s="6">
        <v>45196</v>
      </c>
      <c r="B44" t="s">
        <v>75</v>
      </c>
      <c r="C44" t="s">
        <v>78</v>
      </c>
      <c r="D44" s="20">
        <v>46.2</v>
      </c>
      <c r="E44" s="20"/>
      <c r="H44" s="3"/>
    </row>
    <row r="45" spans="1:8" x14ac:dyDescent="0.3">
      <c r="A45" s="6">
        <v>45226</v>
      </c>
      <c r="B45" t="s">
        <v>75</v>
      </c>
      <c r="C45" t="s">
        <v>114</v>
      </c>
      <c r="D45" s="20">
        <v>184.97</v>
      </c>
      <c r="E45" s="20"/>
      <c r="H45" s="3"/>
    </row>
    <row r="46" spans="1:8" x14ac:dyDescent="0.3">
      <c r="A46" s="6">
        <v>45226</v>
      </c>
      <c r="B46" t="s">
        <v>75</v>
      </c>
      <c r="C46" t="s">
        <v>78</v>
      </c>
      <c r="D46" s="20">
        <v>46.2</v>
      </c>
      <c r="E46" s="20"/>
      <c r="H46" s="3"/>
    </row>
    <row r="47" spans="1:8" x14ac:dyDescent="0.3">
      <c r="A47" s="6">
        <v>45257</v>
      </c>
      <c r="B47" t="s">
        <v>75</v>
      </c>
      <c r="C47" t="s">
        <v>114</v>
      </c>
      <c r="D47" s="20">
        <v>312.97000000000003</v>
      </c>
      <c r="E47" s="20"/>
      <c r="H47" s="3"/>
    </row>
    <row r="48" spans="1:8" x14ac:dyDescent="0.3">
      <c r="A48" s="6">
        <v>45257</v>
      </c>
      <c r="B48" t="s">
        <v>75</v>
      </c>
      <c r="C48" t="s">
        <v>78</v>
      </c>
      <c r="D48" s="20">
        <v>78.2</v>
      </c>
      <c r="E48" s="20"/>
      <c r="H48" s="3"/>
    </row>
    <row r="49" spans="1:8" x14ac:dyDescent="0.3">
      <c r="A49" s="6">
        <v>45287</v>
      </c>
      <c r="B49" t="s">
        <v>75</v>
      </c>
      <c r="C49" t="s">
        <v>114</v>
      </c>
      <c r="D49" s="20">
        <v>203.67</v>
      </c>
      <c r="E49" s="20"/>
      <c r="H49" s="3"/>
    </row>
    <row r="50" spans="1:8" x14ac:dyDescent="0.3">
      <c r="A50" s="6" t="s">
        <v>154</v>
      </c>
      <c r="B50" t="s">
        <v>75</v>
      </c>
      <c r="C50" t="s">
        <v>78</v>
      </c>
      <c r="D50" s="20">
        <v>51</v>
      </c>
      <c r="E50" s="20"/>
      <c r="H50" s="3"/>
    </row>
    <row r="51" spans="1:8" x14ac:dyDescent="0.3">
      <c r="A51" s="6">
        <v>45320</v>
      </c>
      <c r="B51" t="s">
        <v>75</v>
      </c>
      <c r="C51" t="s">
        <v>114</v>
      </c>
      <c r="D51" s="20">
        <v>203.87</v>
      </c>
      <c r="E51" s="20"/>
      <c r="H51" s="3"/>
    </row>
    <row r="52" spans="1:8" x14ac:dyDescent="0.3">
      <c r="A52" s="6">
        <v>45320</v>
      </c>
      <c r="B52" t="s">
        <v>75</v>
      </c>
      <c r="C52" t="s">
        <v>78</v>
      </c>
      <c r="D52" s="20">
        <v>50.8</v>
      </c>
      <c r="E52" s="20"/>
      <c r="H52" s="3"/>
    </row>
    <row r="53" spans="1:8" x14ac:dyDescent="0.3">
      <c r="A53" s="6">
        <v>45349</v>
      </c>
      <c r="B53" t="s">
        <v>75</v>
      </c>
      <c r="C53" t="s">
        <v>114</v>
      </c>
      <c r="D53" s="20">
        <v>203.67</v>
      </c>
      <c r="E53" s="20"/>
      <c r="H53" s="3"/>
    </row>
    <row r="54" spans="1:8" x14ac:dyDescent="0.3">
      <c r="A54" s="6">
        <v>45349</v>
      </c>
      <c r="B54" t="s">
        <v>75</v>
      </c>
      <c r="C54" t="s">
        <v>78</v>
      </c>
      <c r="D54" s="20">
        <v>51</v>
      </c>
      <c r="E54" s="20"/>
      <c r="H54" s="3"/>
    </row>
    <row r="55" spans="1:8" x14ac:dyDescent="0.3">
      <c r="A55" s="6">
        <v>45378</v>
      </c>
      <c r="B55" t="s">
        <v>75</v>
      </c>
      <c r="C55" t="s">
        <v>114</v>
      </c>
      <c r="D55" s="20">
        <v>203.67</v>
      </c>
      <c r="E55" s="20"/>
      <c r="H55" s="3"/>
    </row>
    <row r="56" spans="1:8" x14ac:dyDescent="0.3">
      <c r="A56" s="6">
        <v>45378</v>
      </c>
      <c r="B56" t="s">
        <v>75</v>
      </c>
      <c r="C56" t="s">
        <v>78</v>
      </c>
      <c r="D56" s="20">
        <v>51</v>
      </c>
      <c r="E56" s="20"/>
      <c r="H56" s="3"/>
    </row>
    <row r="57" spans="1:8" x14ac:dyDescent="0.3">
      <c r="A57" s="7"/>
      <c r="D57" s="20"/>
      <c r="E57" s="20"/>
      <c r="H57" s="3"/>
    </row>
    <row r="58" spans="1:8" x14ac:dyDescent="0.3">
      <c r="A58" s="7"/>
      <c r="D58" s="20"/>
      <c r="E58" s="20"/>
      <c r="F58" s="15">
        <f>SUM(D32:D56)</f>
        <v>3037.0400000000004</v>
      </c>
      <c r="H58" s="3"/>
    </row>
    <row r="59" spans="1:8" x14ac:dyDescent="0.3">
      <c r="A59" s="11" t="s">
        <v>23</v>
      </c>
      <c r="B59" s="1"/>
      <c r="C59" s="1"/>
      <c r="D59" s="20"/>
      <c r="E59" s="20"/>
      <c r="H59" s="3"/>
    </row>
    <row r="60" spans="1:8" x14ac:dyDescent="0.3">
      <c r="A60" s="12">
        <v>45107</v>
      </c>
      <c r="B60" s="7" t="s">
        <v>75</v>
      </c>
      <c r="C60" s="7" t="s">
        <v>108</v>
      </c>
      <c r="D60" s="20">
        <v>18</v>
      </c>
      <c r="E60" s="20"/>
      <c r="H60" s="3"/>
    </row>
    <row r="61" spans="1:8" x14ac:dyDescent="0.3">
      <c r="A61" s="12">
        <v>45199</v>
      </c>
      <c r="B61" s="7" t="s">
        <v>75</v>
      </c>
      <c r="C61" s="7" t="s">
        <v>108</v>
      </c>
      <c r="D61" s="20">
        <v>18</v>
      </c>
      <c r="E61" s="20"/>
      <c r="H61" s="3"/>
    </row>
    <row r="62" spans="1:8" x14ac:dyDescent="0.3">
      <c r="A62" s="12">
        <v>45291</v>
      </c>
      <c r="B62" s="7" t="s">
        <v>75</v>
      </c>
      <c r="C62" s="7" t="s">
        <v>108</v>
      </c>
      <c r="D62" s="20">
        <v>18</v>
      </c>
      <c r="E62" s="20"/>
      <c r="H62" s="3"/>
    </row>
    <row r="63" spans="1:8" x14ac:dyDescent="0.3">
      <c r="A63" s="12">
        <v>45382</v>
      </c>
      <c r="B63" s="7" t="s">
        <v>75</v>
      </c>
      <c r="C63" s="7" t="s">
        <v>108</v>
      </c>
      <c r="D63" s="20">
        <v>18</v>
      </c>
      <c r="E63" s="20"/>
      <c r="H63" s="3"/>
    </row>
    <row r="64" spans="1:8" x14ac:dyDescent="0.3">
      <c r="A64" s="11"/>
      <c r="B64" s="1"/>
      <c r="C64" s="1"/>
      <c r="D64" s="20"/>
      <c r="E64" s="20"/>
      <c r="H64" s="3"/>
    </row>
    <row r="65" spans="1:8" x14ac:dyDescent="0.3">
      <c r="A65" s="11"/>
      <c r="B65" s="1"/>
      <c r="C65" s="1"/>
      <c r="D65" s="20"/>
      <c r="E65" s="20"/>
      <c r="F65" s="15">
        <f>SUM(D60:D63)</f>
        <v>72</v>
      </c>
      <c r="H65" s="3"/>
    </row>
    <row r="66" spans="1:8" x14ac:dyDescent="0.3">
      <c r="A66" s="11" t="s">
        <v>24</v>
      </c>
      <c r="B66" s="1"/>
      <c r="C66" s="1"/>
      <c r="D66" s="20"/>
      <c r="E66" s="20"/>
      <c r="H66" s="3"/>
    </row>
    <row r="67" spans="1:8" x14ac:dyDescent="0.3">
      <c r="A67" s="12">
        <v>45044</v>
      </c>
      <c r="B67" t="s">
        <v>75</v>
      </c>
      <c r="C67" t="s">
        <v>77</v>
      </c>
      <c r="D67" s="20">
        <v>10</v>
      </c>
      <c r="E67" s="20"/>
      <c r="H67" s="3"/>
    </row>
    <row r="68" spans="1:8" x14ac:dyDescent="0.3">
      <c r="A68" s="12">
        <v>45076</v>
      </c>
      <c r="B68" t="s">
        <v>75</v>
      </c>
      <c r="C68" t="s">
        <v>77</v>
      </c>
      <c r="D68" s="20">
        <v>10</v>
      </c>
      <c r="E68" s="20"/>
      <c r="H68" s="3"/>
    </row>
    <row r="69" spans="1:8" x14ac:dyDescent="0.3">
      <c r="A69" s="12">
        <v>45105</v>
      </c>
      <c r="B69" t="s">
        <v>75</v>
      </c>
      <c r="C69" t="s">
        <v>77</v>
      </c>
      <c r="D69" s="20">
        <v>10</v>
      </c>
      <c r="E69" s="20"/>
      <c r="H69" s="3"/>
    </row>
    <row r="70" spans="1:8" x14ac:dyDescent="0.3">
      <c r="A70" s="12">
        <v>45134</v>
      </c>
      <c r="B70" t="s">
        <v>75</v>
      </c>
      <c r="C70" t="s">
        <v>77</v>
      </c>
      <c r="D70" s="20">
        <v>10</v>
      </c>
      <c r="E70" s="20"/>
      <c r="H70" s="3"/>
    </row>
    <row r="71" spans="1:8" x14ac:dyDescent="0.3">
      <c r="A71" s="12">
        <v>45167</v>
      </c>
      <c r="B71" t="s">
        <v>75</v>
      </c>
      <c r="C71" t="s">
        <v>77</v>
      </c>
      <c r="D71" s="20">
        <v>10</v>
      </c>
      <c r="E71" s="20"/>
      <c r="H71" s="3"/>
    </row>
    <row r="72" spans="1:8" x14ac:dyDescent="0.3">
      <c r="A72" s="12">
        <v>45196</v>
      </c>
      <c r="B72" t="s">
        <v>75</v>
      </c>
      <c r="C72" t="s">
        <v>77</v>
      </c>
      <c r="D72" s="20">
        <v>10</v>
      </c>
      <c r="E72" s="20"/>
      <c r="H72" s="3"/>
    </row>
    <row r="73" spans="1:8" x14ac:dyDescent="0.3">
      <c r="A73" s="12">
        <v>45226</v>
      </c>
      <c r="B73" t="s">
        <v>75</v>
      </c>
      <c r="C73" t="s">
        <v>77</v>
      </c>
      <c r="D73" s="20">
        <v>10</v>
      </c>
      <c r="E73" s="20"/>
      <c r="H73" s="3"/>
    </row>
    <row r="74" spans="1:8" x14ac:dyDescent="0.3">
      <c r="A74" s="12">
        <v>45257</v>
      </c>
      <c r="B74" t="s">
        <v>75</v>
      </c>
      <c r="C74" t="s">
        <v>77</v>
      </c>
      <c r="D74" s="20">
        <v>10</v>
      </c>
      <c r="E74" s="20"/>
      <c r="H74" s="3"/>
    </row>
    <row r="75" spans="1:8" x14ac:dyDescent="0.3">
      <c r="A75" s="12">
        <v>45287</v>
      </c>
      <c r="B75" t="s">
        <v>75</v>
      </c>
      <c r="C75" t="s">
        <v>77</v>
      </c>
      <c r="D75" s="20">
        <v>10</v>
      </c>
      <c r="E75" s="20"/>
      <c r="H75" s="3"/>
    </row>
    <row r="76" spans="1:8" x14ac:dyDescent="0.3">
      <c r="A76" s="12">
        <v>45320</v>
      </c>
      <c r="B76" t="s">
        <v>75</v>
      </c>
      <c r="C76" t="s">
        <v>77</v>
      </c>
      <c r="D76" s="20">
        <v>10</v>
      </c>
      <c r="E76" s="20"/>
      <c r="H76" s="3"/>
    </row>
    <row r="77" spans="1:8" x14ac:dyDescent="0.3">
      <c r="A77" s="12">
        <v>45349</v>
      </c>
      <c r="B77" t="s">
        <v>75</v>
      </c>
      <c r="C77" t="s">
        <v>77</v>
      </c>
      <c r="D77" s="20">
        <v>10</v>
      </c>
      <c r="E77" s="20"/>
      <c r="H77" s="3"/>
    </row>
    <row r="78" spans="1:8" x14ac:dyDescent="0.3">
      <c r="A78" s="12">
        <v>45378</v>
      </c>
      <c r="B78" t="s">
        <v>75</v>
      </c>
      <c r="C78" t="s">
        <v>77</v>
      </c>
      <c r="D78" s="20">
        <v>10</v>
      </c>
      <c r="E78" s="20"/>
      <c r="H78" s="3"/>
    </row>
    <row r="79" spans="1:8" x14ac:dyDescent="0.3">
      <c r="A79" s="11"/>
      <c r="B79" s="1"/>
      <c r="C79" s="1"/>
      <c r="D79" s="20"/>
      <c r="E79" s="20"/>
      <c r="F79" s="15">
        <f>SUM(D67:D78)</f>
        <v>120</v>
      </c>
      <c r="H79" s="3"/>
    </row>
    <row r="80" spans="1:8" x14ac:dyDescent="0.3">
      <c r="A80" s="11" t="s">
        <v>25</v>
      </c>
      <c r="B80" s="1"/>
      <c r="C80" s="1"/>
      <c r="D80" s="20"/>
      <c r="E80" s="20"/>
      <c r="H80" s="3"/>
    </row>
    <row r="81" spans="1:8" x14ac:dyDescent="0.3">
      <c r="A81" s="12">
        <v>45139</v>
      </c>
      <c r="B81" t="s">
        <v>75</v>
      </c>
      <c r="C81" t="s">
        <v>120</v>
      </c>
      <c r="D81" s="20">
        <v>40</v>
      </c>
      <c r="E81" s="20"/>
      <c r="H81" s="3"/>
    </row>
    <row r="82" spans="1:8" x14ac:dyDescent="0.3">
      <c r="A82" s="11"/>
      <c r="B82" s="1"/>
      <c r="C82" s="1"/>
      <c r="D82" s="20"/>
      <c r="E82" s="20"/>
      <c r="F82" s="15">
        <f>SUM(D81)</f>
        <v>40</v>
      </c>
      <c r="H82" s="3"/>
    </row>
    <row r="83" spans="1:8" x14ac:dyDescent="0.3">
      <c r="A83" s="11" t="s">
        <v>26</v>
      </c>
      <c r="B83" s="1"/>
      <c r="C83" s="1"/>
      <c r="D83" s="20"/>
      <c r="E83" s="20"/>
      <c r="H83" s="3"/>
    </row>
    <row r="84" spans="1:8" x14ac:dyDescent="0.3">
      <c r="A84" s="12">
        <v>45068</v>
      </c>
      <c r="B84" s="7" t="s">
        <v>75</v>
      </c>
      <c r="C84" s="7" t="s">
        <v>99</v>
      </c>
      <c r="D84" s="20">
        <v>48</v>
      </c>
      <c r="E84" s="20"/>
      <c r="H84" s="3"/>
    </row>
    <row r="85" spans="1:8" x14ac:dyDescent="0.3">
      <c r="A85" s="12">
        <v>45357</v>
      </c>
      <c r="B85" s="7" t="s">
        <v>75</v>
      </c>
      <c r="C85" s="7" t="s">
        <v>170</v>
      </c>
      <c r="D85" s="20">
        <v>40</v>
      </c>
      <c r="E85" s="20"/>
      <c r="H85" s="3"/>
    </row>
    <row r="86" spans="1:8" x14ac:dyDescent="0.3">
      <c r="A86" s="11"/>
      <c r="B86" s="1"/>
      <c r="C86" s="1"/>
      <c r="D86" s="20"/>
      <c r="E86" s="20"/>
      <c r="F86" s="15">
        <f>SUM(D84+D85)</f>
        <v>88</v>
      </c>
      <c r="H86" s="3"/>
    </row>
    <row r="87" spans="1:8" x14ac:dyDescent="0.3">
      <c r="A87" s="11" t="s">
        <v>27</v>
      </c>
      <c r="B87" s="1"/>
      <c r="C87" s="1"/>
      <c r="D87" s="20"/>
      <c r="E87" s="20"/>
      <c r="H87" s="3"/>
    </row>
    <row r="88" spans="1:8" x14ac:dyDescent="0.3">
      <c r="A88" s="12">
        <v>45020</v>
      </c>
      <c r="B88" s="7" t="s">
        <v>75</v>
      </c>
      <c r="C88" s="7" t="s">
        <v>65</v>
      </c>
      <c r="D88" s="20">
        <v>16.22</v>
      </c>
      <c r="E88" s="20"/>
      <c r="H88" s="3"/>
    </row>
    <row r="89" spans="1:8" x14ac:dyDescent="0.3">
      <c r="A89" s="12">
        <v>45229</v>
      </c>
      <c r="B89" s="7" t="s">
        <v>75</v>
      </c>
      <c r="C89" s="7" t="s">
        <v>130</v>
      </c>
      <c r="D89" s="20">
        <v>95.88</v>
      </c>
      <c r="E89" s="20"/>
      <c r="H89" s="3"/>
    </row>
    <row r="90" spans="1:8" x14ac:dyDescent="0.3">
      <c r="A90" s="12">
        <v>45229</v>
      </c>
      <c r="B90" s="7" t="s">
        <v>75</v>
      </c>
      <c r="C90" s="7" t="s">
        <v>131</v>
      </c>
      <c r="D90" s="20">
        <v>20</v>
      </c>
      <c r="E90" s="20"/>
      <c r="H90" s="3"/>
    </row>
    <row r="91" spans="1:8" x14ac:dyDescent="0.3">
      <c r="A91" s="12">
        <v>45355</v>
      </c>
      <c r="B91" s="7" t="s">
        <v>75</v>
      </c>
      <c r="C91" s="7" t="s">
        <v>65</v>
      </c>
      <c r="D91" s="20">
        <v>95.25</v>
      </c>
      <c r="E91" s="20"/>
      <c r="H91" s="3"/>
    </row>
    <row r="92" spans="1:8" x14ac:dyDescent="0.3">
      <c r="A92" s="11"/>
      <c r="B92" s="1"/>
      <c r="C92" s="1"/>
      <c r="D92" s="20"/>
      <c r="E92" s="20"/>
      <c r="F92" s="15">
        <f>SUM(D88:D91)</f>
        <v>227.35</v>
      </c>
      <c r="H92" s="3"/>
    </row>
    <row r="93" spans="1:8" x14ac:dyDescent="0.3">
      <c r="A93" s="11" t="s">
        <v>28</v>
      </c>
      <c r="B93" s="1"/>
      <c r="C93" s="1"/>
      <c r="D93" s="20"/>
      <c r="E93" s="20"/>
      <c r="H93" s="3"/>
    </row>
    <row r="94" spans="1:8" x14ac:dyDescent="0.3">
      <c r="A94" s="12">
        <v>45063</v>
      </c>
      <c r="B94" s="6" t="s">
        <v>75</v>
      </c>
      <c r="C94" t="s">
        <v>97</v>
      </c>
      <c r="D94" s="20">
        <v>241</v>
      </c>
      <c r="E94" s="20"/>
      <c r="H94" s="3"/>
    </row>
    <row r="95" spans="1:8" x14ac:dyDescent="0.3">
      <c r="A95" s="11"/>
      <c r="B95" s="1"/>
      <c r="C95" s="1"/>
      <c r="D95" s="20"/>
      <c r="E95" s="20"/>
      <c r="F95" s="15">
        <f>SUM(D94)</f>
        <v>241</v>
      </c>
      <c r="H95" s="3"/>
    </row>
    <row r="96" spans="1:8" x14ac:dyDescent="0.3">
      <c r="A96" s="11" t="s">
        <v>29</v>
      </c>
      <c r="B96" s="1"/>
      <c r="C96" s="1"/>
      <c r="D96" s="20"/>
      <c r="E96" s="20"/>
      <c r="H96" s="3"/>
    </row>
    <row r="97" spans="1:8" x14ac:dyDescent="0.3">
      <c r="A97" s="12">
        <v>45020</v>
      </c>
      <c r="B97" s="7" t="s">
        <v>79</v>
      </c>
      <c r="C97" s="7" t="s">
        <v>80</v>
      </c>
      <c r="D97" s="24">
        <v>74.86</v>
      </c>
      <c r="E97" s="24"/>
      <c r="F97" s="7"/>
      <c r="G97" s="7"/>
      <c r="H97" s="3"/>
    </row>
    <row r="98" spans="1:8" x14ac:dyDescent="0.3">
      <c r="A98" s="12">
        <v>45064</v>
      </c>
      <c r="B98" s="7" t="s">
        <v>79</v>
      </c>
      <c r="C98" s="7" t="s">
        <v>98</v>
      </c>
      <c r="D98" s="24">
        <v>75</v>
      </c>
      <c r="E98" s="24"/>
      <c r="F98" s="7"/>
      <c r="G98" s="7"/>
      <c r="H98" s="3"/>
    </row>
    <row r="99" spans="1:8" x14ac:dyDescent="0.3">
      <c r="A99" s="13"/>
      <c r="B99" s="7"/>
      <c r="C99" s="7"/>
      <c r="D99" s="24"/>
      <c r="E99" s="24"/>
      <c r="F99" s="7"/>
      <c r="G99" s="7"/>
      <c r="H99" s="3"/>
    </row>
    <row r="100" spans="1:8" x14ac:dyDescent="0.3">
      <c r="A100" s="13"/>
      <c r="B100" s="7"/>
      <c r="C100" s="7"/>
      <c r="D100" s="24"/>
      <c r="E100" s="24"/>
      <c r="F100" s="16">
        <f>SUM(D97:D99)</f>
        <v>149.86000000000001</v>
      </c>
      <c r="G100" s="7"/>
      <c r="H100" s="3"/>
    </row>
    <row r="101" spans="1:8" x14ac:dyDescent="0.3">
      <c r="A101" s="11" t="s">
        <v>30</v>
      </c>
      <c r="B101" s="1"/>
      <c r="C101" s="1"/>
      <c r="D101" s="20"/>
      <c r="E101" s="20"/>
      <c r="H101" s="3"/>
    </row>
    <row r="102" spans="1:8" x14ac:dyDescent="0.3">
      <c r="A102" s="12">
        <v>45282</v>
      </c>
      <c r="B102" t="s">
        <v>155</v>
      </c>
      <c r="C102" t="s">
        <v>156</v>
      </c>
      <c r="D102" s="20">
        <v>35</v>
      </c>
      <c r="E102" s="20"/>
      <c r="H102" s="3"/>
    </row>
    <row r="103" spans="1:8" x14ac:dyDescent="0.3">
      <c r="A103" s="12"/>
      <c r="B103" s="7"/>
      <c r="C103" s="7"/>
      <c r="D103" s="20"/>
      <c r="E103" s="20"/>
      <c r="F103" s="3">
        <f>SUM(D102)</f>
        <v>35</v>
      </c>
      <c r="H103" s="3"/>
    </row>
    <row r="104" spans="1:8" x14ac:dyDescent="0.3">
      <c r="A104" s="11"/>
      <c r="B104" s="1"/>
      <c r="C104" s="1"/>
      <c r="D104" s="20"/>
      <c r="E104" s="20"/>
    </row>
    <row r="105" spans="1:8" x14ac:dyDescent="0.3">
      <c r="A105" s="11" t="s">
        <v>31</v>
      </c>
      <c r="B105" s="1"/>
      <c r="C105" s="1"/>
      <c r="D105" s="20"/>
      <c r="E105" s="20"/>
      <c r="H105" s="3"/>
    </row>
    <row r="106" spans="1:8" x14ac:dyDescent="0.3">
      <c r="A106" s="6">
        <v>45274</v>
      </c>
      <c r="B106" t="s">
        <v>75</v>
      </c>
      <c r="C106" t="s">
        <v>139</v>
      </c>
      <c r="D106" s="20">
        <v>100</v>
      </c>
      <c r="E106" s="20"/>
      <c r="H106" s="3"/>
    </row>
    <row r="107" spans="1:8" x14ac:dyDescent="0.3">
      <c r="A107" s="12">
        <v>45274</v>
      </c>
      <c r="B107" t="s">
        <v>75</v>
      </c>
      <c r="C107" t="s">
        <v>140</v>
      </c>
      <c r="D107" s="20">
        <v>100</v>
      </c>
      <c r="E107" s="20"/>
      <c r="H107" s="3"/>
    </row>
    <row r="108" spans="1:8" x14ac:dyDescent="0.3">
      <c r="A108" s="17"/>
      <c r="B108" s="1"/>
      <c r="C108" s="1"/>
      <c r="D108" s="20"/>
      <c r="E108" s="20"/>
      <c r="F108" s="15">
        <f>SUM(D106:D107)</f>
        <v>200</v>
      </c>
      <c r="H108" s="3"/>
    </row>
    <row r="109" spans="1:8" x14ac:dyDescent="0.3">
      <c r="A109" s="11" t="s">
        <v>32</v>
      </c>
      <c r="B109" s="1"/>
      <c r="C109" s="1"/>
      <c r="D109" s="20"/>
      <c r="E109" s="20"/>
      <c r="H109" s="3"/>
    </row>
    <row r="110" spans="1:8" x14ac:dyDescent="0.3">
      <c r="A110" s="11"/>
      <c r="B110" s="1"/>
      <c r="C110" s="1"/>
      <c r="D110" s="26">
        <v>48.24</v>
      </c>
      <c r="E110" s="20"/>
      <c r="F110" s="15">
        <f>SUM(D110)</f>
        <v>48.24</v>
      </c>
      <c r="H110" s="3"/>
    </row>
    <row r="111" spans="1:8" x14ac:dyDescent="0.3">
      <c r="A111" s="11"/>
      <c r="B111" s="1"/>
      <c r="C111" s="1"/>
      <c r="D111" s="20"/>
      <c r="E111" s="20"/>
      <c r="F111" s="15"/>
      <c r="H111" s="3"/>
    </row>
    <row r="112" spans="1:8" x14ac:dyDescent="0.3">
      <c r="A112" s="11" t="s">
        <v>33</v>
      </c>
      <c r="B112" s="1"/>
      <c r="C112" s="1"/>
      <c r="D112" s="20"/>
      <c r="E112" s="20"/>
      <c r="H112" s="3"/>
    </row>
    <row r="113" spans="1:8" x14ac:dyDescent="0.3">
      <c r="A113" s="14"/>
      <c r="D113" s="25"/>
      <c r="E113" s="25"/>
      <c r="H113" s="3"/>
    </row>
    <row r="114" spans="1:8" x14ac:dyDescent="0.3">
      <c r="A114" s="14"/>
      <c r="D114" s="25"/>
      <c r="E114" s="25"/>
      <c r="H114" s="3"/>
    </row>
    <row r="115" spans="1:8" x14ac:dyDescent="0.3">
      <c r="A115" s="19"/>
      <c r="D115" s="25"/>
      <c r="E115" s="25"/>
      <c r="H115" s="3"/>
    </row>
    <row r="116" spans="1:8" x14ac:dyDescent="0.3">
      <c r="A116" s="19"/>
      <c r="D116" s="25"/>
      <c r="E116" s="25"/>
      <c r="F116" s="15">
        <f>SUM(D113:D114)</f>
        <v>0</v>
      </c>
      <c r="H116" s="3"/>
    </row>
    <row r="117" spans="1:8" x14ac:dyDescent="0.3">
      <c r="A117" s="11" t="s">
        <v>34</v>
      </c>
      <c r="B117" s="1"/>
      <c r="C117" s="1"/>
      <c r="D117" s="20"/>
      <c r="E117" s="20"/>
      <c r="H117" s="3"/>
    </row>
    <row r="118" spans="1:8" x14ac:dyDescent="0.3">
      <c r="A118" s="12">
        <v>45145</v>
      </c>
      <c r="B118" t="s">
        <v>75</v>
      </c>
      <c r="C118" t="s">
        <v>119</v>
      </c>
      <c r="D118" s="25">
        <v>100</v>
      </c>
      <c r="E118" s="25"/>
      <c r="H118" s="3"/>
    </row>
    <row r="119" spans="1:8" x14ac:dyDescent="0.3">
      <c r="A119" s="19"/>
      <c r="D119" s="25"/>
      <c r="E119" s="25"/>
      <c r="H119" s="3"/>
    </row>
    <row r="120" spans="1:8" x14ac:dyDescent="0.3">
      <c r="A120" s="19"/>
      <c r="D120" s="25"/>
      <c r="E120" s="25"/>
      <c r="F120" s="15">
        <f>SUM(D118)</f>
        <v>100</v>
      </c>
      <c r="H120" s="3"/>
    </row>
    <row r="121" spans="1:8" x14ac:dyDescent="0.3">
      <c r="A121" s="11" t="s">
        <v>35</v>
      </c>
      <c r="B121" s="1"/>
      <c r="C121" s="1"/>
      <c r="D121" s="20"/>
      <c r="E121" s="20"/>
      <c r="H121" s="3"/>
    </row>
    <row r="122" spans="1:8" x14ac:dyDescent="0.3">
      <c r="A122" s="12">
        <v>45168</v>
      </c>
      <c r="B122" t="s">
        <v>75</v>
      </c>
      <c r="C122" t="s">
        <v>132</v>
      </c>
      <c r="D122" s="20">
        <v>92</v>
      </c>
      <c r="E122" s="20"/>
      <c r="F122" s="15">
        <v>92</v>
      </c>
      <c r="H122" s="3"/>
    </row>
    <row r="123" spans="1:8" x14ac:dyDescent="0.3">
      <c r="A123" s="11"/>
      <c r="B123" s="1"/>
      <c r="C123" s="1"/>
      <c r="D123" s="20"/>
      <c r="E123" s="20"/>
      <c r="H123" s="3"/>
    </row>
    <row r="124" spans="1:8" x14ac:dyDescent="0.3">
      <c r="A124" s="11" t="s">
        <v>143</v>
      </c>
      <c r="B124" s="1"/>
      <c r="C124" s="1"/>
      <c r="D124" s="20"/>
      <c r="E124" s="20"/>
      <c r="H124" s="3"/>
    </row>
    <row r="125" spans="1:8" x14ac:dyDescent="0.3">
      <c r="A125" s="6">
        <v>45041</v>
      </c>
      <c r="B125" t="s">
        <v>81</v>
      </c>
      <c r="C125" t="s">
        <v>73</v>
      </c>
      <c r="E125" s="20">
        <v>25</v>
      </c>
    </row>
    <row r="126" spans="1:8" x14ac:dyDescent="0.3">
      <c r="A126" s="6">
        <v>45041</v>
      </c>
      <c r="B126" t="s">
        <v>75</v>
      </c>
      <c r="C126" t="s">
        <v>82</v>
      </c>
      <c r="D126" s="20">
        <v>128.51</v>
      </c>
      <c r="E126" s="20"/>
      <c r="H126" s="3"/>
    </row>
    <row r="127" spans="1:8" x14ac:dyDescent="0.3">
      <c r="A127" s="6">
        <v>45043</v>
      </c>
      <c r="B127" t="s">
        <v>75</v>
      </c>
      <c r="C127" t="s">
        <v>83</v>
      </c>
      <c r="D127" s="20">
        <v>138.6</v>
      </c>
      <c r="E127" s="20"/>
      <c r="H127" s="3"/>
    </row>
    <row r="128" spans="1:8" x14ac:dyDescent="0.3">
      <c r="A128" s="6">
        <v>45051</v>
      </c>
      <c r="B128" t="s">
        <v>75</v>
      </c>
      <c r="C128" t="s">
        <v>85</v>
      </c>
      <c r="D128" s="20">
        <v>672</v>
      </c>
      <c r="E128" s="20"/>
      <c r="H128" s="3"/>
    </row>
    <row r="129" spans="1:8" x14ac:dyDescent="0.3">
      <c r="A129" s="6">
        <v>45056</v>
      </c>
      <c r="B129" t="s">
        <v>75</v>
      </c>
      <c r="C129" t="s">
        <v>96</v>
      </c>
      <c r="D129" s="20">
        <v>168</v>
      </c>
      <c r="E129" s="20"/>
      <c r="H129" s="3"/>
    </row>
    <row r="130" spans="1:8" x14ac:dyDescent="0.3">
      <c r="A130" s="6">
        <v>45071</v>
      </c>
      <c r="B130" t="s">
        <v>75</v>
      </c>
      <c r="C130" t="s">
        <v>91</v>
      </c>
      <c r="D130" s="20"/>
      <c r="E130" s="20">
        <v>854.5</v>
      </c>
      <c r="H130" s="3"/>
    </row>
    <row r="131" spans="1:8" x14ac:dyDescent="0.3">
      <c r="A131" s="6">
        <v>45085</v>
      </c>
      <c r="B131" t="s">
        <v>75</v>
      </c>
      <c r="C131" t="s">
        <v>82</v>
      </c>
      <c r="D131" s="20">
        <v>128.52000000000001</v>
      </c>
      <c r="E131" s="20"/>
      <c r="F131" s="3"/>
      <c r="H131" s="3"/>
    </row>
    <row r="132" spans="1:8" x14ac:dyDescent="0.3">
      <c r="A132" s="6">
        <v>45168</v>
      </c>
      <c r="B132" t="s">
        <v>75</v>
      </c>
      <c r="C132" t="s">
        <v>85</v>
      </c>
      <c r="D132" s="20">
        <v>540</v>
      </c>
      <c r="E132" s="20"/>
      <c r="F132" s="2"/>
    </row>
    <row r="133" spans="1:8" x14ac:dyDescent="0.3">
      <c r="A133" s="6">
        <v>45173</v>
      </c>
      <c r="B133" t="s">
        <v>75</v>
      </c>
      <c r="C133" t="s">
        <v>96</v>
      </c>
      <c r="D133" s="20">
        <v>224.88</v>
      </c>
      <c r="E133" s="20"/>
      <c r="F133" s="2"/>
    </row>
    <row r="134" spans="1:8" x14ac:dyDescent="0.3">
      <c r="A134" s="6">
        <v>45201</v>
      </c>
      <c r="B134" t="s">
        <v>75</v>
      </c>
      <c r="C134" t="s">
        <v>121</v>
      </c>
      <c r="D134" s="20"/>
      <c r="E134" s="20">
        <v>242</v>
      </c>
      <c r="F134" s="2"/>
    </row>
    <row r="135" spans="1:8" x14ac:dyDescent="0.3">
      <c r="A135" s="6">
        <v>45226</v>
      </c>
      <c r="B135" t="s">
        <v>75</v>
      </c>
      <c r="C135" t="s">
        <v>133</v>
      </c>
      <c r="D135" s="20">
        <v>399</v>
      </c>
      <c r="E135" s="20"/>
      <c r="F135" s="3">
        <f>SUM(D126:D135)</f>
        <v>2399.5100000000002</v>
      </c>
      <c r="G135" s="15">
        <f>SUM(E125:E134)</f>
        <v>1121.5</v>
      </c>
    </row>
    <row r="136" spans="1:8" x14ac:dyDescent="0.3">
      <c r="A136" s="6"/>
      <c r="D136" s="20"/>
      <c r="E136" s="20"/>
      <c r="F136" s="2"/>
    </row>
    <row r="137" spans="1:8" x14ac:dyDescent="0.3">
      <c r="A137" s="6">
        <v>45131</v>
      </c>
      <c r="B137" t="s">
        <v>75</v>
      </c>
      <c r="C137" t="s">
        <v>115</v>
      </c>
      <c r="D137" s="20">
        <v>500</v>
      </c>
      <c r="E137" s="20"/>
      <c r="F137" s="3">
        <v>500</v>
      </c>
    </row>
    <row r="138" spans="1:8" x14ac:dyDescent="0.3">
      <c r="A138" s="6"/>
      <c r="D138" s="20"/>
      <c r="E138" s="20"/>
      <c r="F138" s="2"/>
    </row>
    <row r="139" spans="1:8" x14ac:dyDescent="0.3">
      <c r="A139" s="6">
        <v>45268</v>
      </c>
      <c r="B139" t="s">
        <v>75</v>
      </c>
      <c r="C139" t="s">
        <v>136</v>
      </c>
      <c r="D139" s="20"/>
      <c r="E139" s="2">
        <v>600</v>
      </c>
      <c r="F139" s="3"/>
      <c r="G139" s="3">
        <v>600</v>
      </c>
      <c r="H139" s="2"/>
    </row>
    <row r="140" spans="1:8" x14ac:dyDescent="0.3">
      <c r="A140" s="6">
        <v>45272</v>
      </c>
      <c r="B140" t="s">
        <v>75</v>
      </c>
      <c r="C140" t="s">
        <v>142</v>
      </c>
      <c r="D140" s="20">
        <v>559.97</v>
      </c>
      <c r="E140" s="2"/>
      <c r="F140" s="3">
        <v>559.97</v>
      </c>
      <c r="G140" s="3"/>
      <c r="H140" s="2"/>
    </row>
    <row r="141" spans="1:8" x14ac:dyDescent="0.3">
      <c r="A141" s="6">
        <v>45308</v>
      </c>
      <c r="B141" t="s">
        <v>75</v>
      </c>
      <c r="C141" t="s">
        <v>160</v>
      </c>
      <c r="D141" s="10"/>
      <c r="E141" s="20">
        <v>600</v>
      </c>
      <c r="H141" s="2"/>
    </row>
    <row r="142" spans="1:8" x14ac:dyDescent="0.3">
      <c r="A142" s="6">
        <v>45322</v>
      </c>
      <c r="B142" t="s">
        <v>75</v>
      </c>
      <c r="C142" t="s">
        <v>163</v>
      </c>
      <c r="D142" s="2">
        <v>600</v>
      </c>
      <c r="F142" s="10"/>
      <c r="G142" s="10"/>
      <c r="H142" s="2"/>
    </row>
    <row r="143" spans="1:8" x14ac:dyDescent="0.3">
      <c r="A143" s="1"/>
    </row>
    <row r="144" spans="1:8" x14ac:dyDescent="0.3">
      <c r="A144" s="1"/>
      <c r="F144" s="33">
        <f>SUM(F3:F143)</f>
        <v>7909.97</v>
      </c>
      <c r="G144" s="33">
        <f>SUM(G5:G143)</f>
        <v>8274.36</v>
      </c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282EB-5A70-4146-8F1C-DAD2B0CF276E}">
  <sheetPr>
    <pageSetUpPr fitToPage="1"/>
  </sheetPr>
  <dimension ref="A1:K53"/>
  <sheetViews>
    <sheetView topLeftCell="A4" zoomScale="85" zoomScaleNormal="85" workbookViewId="0">
      <selection activeCell="F41" sqref="F41:H50"/>
    </sheetView>
  </sheetViews>
  <sheetFormatPr defaultRowHeight="14.4" x14ac:dyDescent="0.3"/>
  <cols>
    <col min="4" max="4" width="23" customWidth="1"/>
    <col min="5" max="5" width="18" customWidth="1"/>
    <col min="6" max="6" width="10.5546875" bestFit="1" customWidth="1"/>
    <col min="7" max="7" width="28.109375" customWidth="1"/>
    <col min="8" max="8" width="24.44140625" customWidth="1"/>
    <col min="9" max="9" width="21" customWidth="1"/>
  </cols>
  <sheetData>
    <row r="1" spans="1:11" x14ac:dyDescent="0.3">
      <c r="A1" s="1" t="s">
        <v>36</v>
      </c>
    </row>
    <row r="3" spans="1:11" x14ac:dyDescent="0.3">
      <c r="A3" s="1" t="s">
        <v>58</v>
      </c>
    </row>
    <row r="5" spans="1:11" x14ac:dyDescent="0.3">
      <c r="A5" s="1" t="s">
        <v>37</v>
      </c>
      <c r="B5" s="1"/>
      <c r="C5" s="1"/>
      <c r="D5" s="1" t="s">
        <v>63</v>
      </c>
      <c r="E5" s="1" t="s">
        <v>59</v>
      </c>
      <c r="F5" s="1"/>
      <c r="G5" s="1" t="s">
        <v>38</v>
      </c>
      <c r="H5" s="1" t="s">
        <v>62</v>
      </c>
      <c r="I5" s="1" t="s">
        <v>60</v>
      </c>
      <c r="K5" s="1"/>
    </row>
    <row r="7" spans="1:11" x14ac:dyDescent="0.3">
      <c r="A7" t="s">
        <v>16</v>
      </c>
      <c r="D7" s="3">
        <v>5833</v>
      </c>
      <c r="E7" s="3">
        <v>5833</v>
      </c>
      <c r="G7" s="1" t="s">
        <v>39</v>
      </c>
      <c r="H7" s="3">
        <v>3037.04</v>
      </c>
      <c r="I7" s="3">
        <v>3000</v>
      </c>
    </row>
    <row r="8" spans="1:11" x14ac:dyDescent="0.3">
      <c r="A8" t="s">
        <v>17</v>
      </c>
      <c r="D8" s="3">
        <v>100</v>
      </c>
      <c r="E8" s="3">
        <v>100</v>
      </c>
      <c r="G8" s="1" t="s">
        <v>40</v>
      </c>
      <c r="H8" s="3">
        <v>120</v>
      </c>
      <c r="I8" s="3">
        <v>120</v>
      </c>
    </row>
    <row r="9" spans="1:11" x14ac:dyDescent="0.3">
      <c r="A9" t="s">
        <v>18</v>
      </c>
      <c r="D9" s="3">
        <v>383.32</v>
      </c>
      <c r="E9" s="3">
        <v>50</v>
      </c>
      <c r="G9" s="1" t="s">
        <v>25</v>
      </c>
      <c r="H9" s="3">
        <v>40</v>
      </c>
      <c r="I9" s="3">
        <v>300</v>
      </c>
    </row>
    <row r="10" spans="1:11" x14ac:dyDescent="0.3">
      <c r="A10" t="s">
        <v>41</v>
      </c>
      <c r="D10" s="3">
        <v>236.54</v>
      </c>
      <c r="E10" s="3">
        <v>80</v>
      </c>
      <c r="G10" s="1" t="s">
        <v>42</v>
      </c>
      <c r="H10" s="3">
        <v>88</v>
      </c>
      <c r="I10" s="3">
        <v>100</v>
      </c>
    </row>
    <row r="11" spans="1:11" x14ac:dyDescent="0.3">
      <c r="A11" t="s">
        <v>84</v>
      </c>
      <c r="D11" s="2">
        <v>25</v>
      </c>
      <c r="E11" s="1"/>
      <c r="G11" s="1" t="s">
        <v>27</v>
      </c>
      <c r="H11" s="3">
        <v>227.35</v>
      </c>
      <c r="I11" s="3">
        <v>200</v>
      </c>
    </row>
    <row r="12" spans="1:11" x14ac:dyDescent="0.3">
      <c r="A12" t="s">
        <v>105</v>
      </c>
      <c r="D12" s="2">
        <v>854.5</v>
      </c>
      <c r="E12" s="3"/>
      <c r="G12" s="1" t="s">
        <v>28</v>
      </c>
      <c r="H12" s="3">
        <v>241</v>
      </c>
      <c r="I12" s="3">
        <v>300</v>
      </c>
    </row>
    <row r="13" spans="1:11" x14ac:dyDescent="0.3">
      <c r="A13" t="s">
        <v>122</v>
      </c>
      <c r="D13" s="2">
        <v>242</v>
      </c>
      <c r="E13" s="3"/>
      <c r="G13" s="1" t="s">
        <v>29</v>
      </c>
      <c r="H13" s="3">
        <v>149.86000000000001</v>
      </c>
      <c r="I13" s="3">
        <v>400</v>
      </c>
    </row>
    <row r="14" spans="1:11" x14ac:dyDescent="0.3">
      <c r="A14" t="s">
        <v>43</v>
      </c>
      <c r="D14" s="3">
        <f>SUM(D7:D13)</f>
        <v>7674.36</v>
      </c>
      <c r="E14" s="3">
        <f>SUM(E7:E13)</f>
        <v>6063</v>
      </c>
      <c r="G14" s="1" t="s">
        <v>44</v>
      </c>
      <c r="H14" s="3">
        <v>35</v>
      </c>
      <c r="I14" s="3">
        <v>40</v>
      </c>
    </row>
    <row r="15" spans="1:11" x14ac:dyDescent="0.3">
      <c r="A15" t="s">
        <v>61</v>
      </c>
      <c r="D15" s="2">
        <v>600</v>
      </c>
      <c r="E15" s="1"/>
      <c r="G15" s="1" t="s">
        <v>31</v>
      </c>
      <c r="H15" s="3">
        <v>200</v>
      </c>
      <c r="I15" s="3">
        <v>200</v>
      </c>
    </row>
    <row r="16" spans="1:11" x14ac:dyDescent="0.3">
      <c r="D16" s="33">
        <f>SUM(D14:D15)</f>
        <v>8274.36</v>
      </c>
      <c r="E16" s="2"/>
      <c r="G16" s="1" t="s">
        <v>45</v>
      </c>
      <c r="H16" s="3">
        <v>48.24</v>
      </c>
      <c r="I16" s="3">
        <v>50</v>
      </c>
    </row>
    <row r="17" spans="1:9" x14ac:dyDescent="0.3">
      <c r="D17" s="2"/>
      <c r="E17" s="2"/>
      <c r="G17" s="1" t="s">
        <v>46</v>
      </c>
      <c r="H17" s="3"/>
      <c r="I17" s="3">
        <v>250</v>
      </c>
    </row>
    <row r="18" spans="1:9" x14ac:dyDescent="0.3">
      <c r="D18" s="20"/>
      <c r="E18" s="20"/>
      <c r="G18" s="1" t="s">
        <v>34</v>
      </c>
      <c r="H18" s="3">
        <v>100</v>
      </c>
      <c r="I18" s="3">
        <v>150</v>
      </c>
    </row>
    <row r="19" spans="1:9" x14ac:dyDescent="0.3">
      <c r="D19" s="20"/>
      <c r="E19" s="20"/>
      <c r="G19" s="1" t="s">
        <v>23</v>
      </c>
      <c r="H19" s="3">
        <v>72</v>
      </c>
      <c r="I19" s="3">
        <v>72</v>
      </c>
    </row>
    <row r="20" spans="1:9" x14ac:dyDescent="0.3">
      <c r="D20" s="20"/>
      <c r="E20" s="20"/>
    </row>
    <row r="21" spans="1:9" x14ac:dyDescent="0.3">
      <c r="D21" s="20"/>
      <c r="E21" s="20"/>
      <c r="G21" s="1"/>
      <c r="H21" s="3"/>
      <c r="I21" s="3"/>
    </row>
    <row r="22" spans="1:9" x14ac:dyDescent="0.3">
      <c r="D22" s="20"/>
      <c r="E22" s="20"/>
      <c r="G22" s="1" t="s">
        <v>35</v>
      </c>
      <c r="H22" s="3">
        <v>92</v>
      </c>
      <c r="I22" s="3">
        <v>1000</v>
      </c>
    </row>
    <row r="23" spans="1:9" x14ac:dyDescent="0.3">
      <c r="D23" s="20"/>
      <c r="E23" s="20"/>
      <c r="G23" s="1"/>
      <c r="H23" s="3"/>
      <c r="I23" s="3"/>
    </row>
    <row r="24" spans="1:9" x14ac:dyDescent="0.3">
      <c r="D24" s="20"/>
      <c r="E24" s="20"/>
      <c r="G24" s="1" t="s">
        <v>173</v>
      </c>
      <c r="H24" s="3">
        <v>500</v>
      </c>
      <c r="I24" s="3"/>
    </row>
    <row r="25" spans="1:9" x14ac:dyDescent="0.3">
      <c r="D25" s="20"/>
      <c r="E25" s="20"/>
      <c r="G25" s="1" t="s">
        <v>143</v>
      </c>
      <c r="H25" s="3">
        <v>2399.5100000000002</v>
      </c>
      <c r="I25" s="3"/>
    </row>
    <row r="26" spans="1:9" x14ac:dyDescent="0.3">
      <c r="D26" s="20"/>
      <c r="E26" s="20"/>
      <c r="G26" s="1" t="s">
        <v>174</v>
      </c>
      <c r="H26" s="3">
        <v>559.97</v>
      </c>
      <c r="I26" s="3"/>
    </row>
    <row r="27" spans="1:9" x14ac:dyDescent="0.3">
      <c r="D27" s="20"/>
      <c r="E27" s="20"/>
      <c r="G27" s="1"/>
      <c r="H27" s="3"/>
      <c r="I27" s="3"/>
    </row>
    <row r="28" spans="1:9" x14ac:dyDescent="0.3">
      <c r="D28" s="2"/>
      <c r="E28" s="2"/>
      <c r="H28" s="33">
        <f>SUM(H7:H27)</f>
        <v>7909.97</v>
      </c>
      <c r="I28" s="3">
        <f>SUM(I6:I22)</f>
        <v>6182</v>
      </c>
    </row>
    <row r="29" spans="1:9" x14ac:dyDescent="0.3">
      <c r="A29" t="s">
        <v>47</v>
      </c>
      <c r="D29" s="2">
        <v>4076.06</v>
      </c>
      <c r="E29" s="2"/>
      <c r="H29" s="2"/>
      <c r="I29" s="2"/>
    </row>
    <row r="30" spans="1:9" x14ac:dyDescent="0.3">
      <c r="A30" s="1" t="s">
        <v>48</v>
      </c>
      <c r="D30" s="2"/>
      <c r="E30" s="2"/>
      <c r="H30" s="2"/>
      <c r="I30" s="2"/>
    </row>
    <row r="31" spans="1:9" x14ac:dyDescent="0.3">
      <c r="A31" t="s">
        <v>49</v>
      </c>
      <c r="D31" s="2">
        <v>500</v>
      </c>
      <c r="E31" s="2"/>
      <c r="G31" s="1"/>
      <c r="H31" s="3"/>
    </row>
    <row r="32" spans="1:9" x14ac:dyDescent="0.3">
      <c r="A32" t="s">
        <v>50</v>
      </c>
      <c r="D32" s="2">
        <v>150</v>
      </c>
      <c r="E32" s="2"/>
      <c r="G32" s="1"/>
      <c r="H32" s="3"/>
    </row>
    <row r="33" spans="1:8" x14ac:dyDescent="0.3">
      <c r="A33" t="s">
        <v>51</v>
      </c>
      <c r="D33" s="2">
        <v>250</v>
      </c>
      <c r="E33" s="2"/>
      <c r="H33" s="2"/>
    </row>
    <row r="34" spans="1:8" x14ac:dyDescent="0.3">
      <c r="A34" t="s">
        <v>52</v>
      </c>
      <c r="D34" s="2">
        <v>1360</v>
      </c>
      <c r="E34" s="2"/>
      <c r="H34" s="2"/>
    </row>
    <row r="35" spans="1:8" x14ac:dyDescent="0.3">
      <c r="A35" t="s">
        <v>53</v>
      </c>
      <c r="D35" s="2">
        <v>150</v>
      </c>
      <c r="E35" s="2"/>
      <c r="H35" s="2"/>
    </row>
    <row r="36" spans="1:8" x14ac:dyDescent="0.3">
      <c r="A36" t="s">
        <v>54</v>
      </c>
      <c r="D36" s="2">
        <f>SUM(D29:D35)</f>
        <v>6486.0599999999995</v>
      </c>
      <c r="E36" s="2"/>
      <c r="H36" s="2"/>
    </row>
    <row r="37" spans="1:8" x14ac:dyDescent="0.3">
      <c r="D37" s="2"/>
      <c r="E37" s="2"/>
      <c r="H37" s="2"/>
    </row>
    <row r="38" spans="1:8" x14ac:dyDescent="0.3">
      <c r="D38" s="2"/>
      <c r="E38" s="2"/>
      <c r="H38" s="2"/>
    </row>
    <row r="41" spans="1:8" x14ac:dyDescent="0.3">
      <c r="H41" s="2"/>
    </row>
    <row r="42" spans="1:8" x14ac:dyDescent="0.3">
      <c r="F42" s="2"/>
      <c r="H42" s="2"/>
    </row>
    <row r="43" spans="1:8" x14ac:dyDescent="0.3">
      <c r="F43" s="2"/>
      <c r="H43" s="2"/>
    </row>
    <row r="44" spans="1:8" x14ac:dyDescent="0.3">
      <c r="F44" s="2"/>
      <c r="H44" s="2"/>
    </row>
    <row r="45" spans="1:8" x14ac:dyDescent="0.3">
      <c r="F45" s="2"/>
      <c r="H45" s="2"/>
    </row>
    <row r="46" spans="1:8" x14ac:dyDescent="0.3">
      <c r="F46" s="2"/>
      <c r="H46" s="2"/>
    </row>
    <row r="47" spans="1:8" x14ac:dyDescent="0.3">
      <c r="F47" s="2"/>
      <c r="H47" s="2"/>
    </row>
    <row r="48" spans="1:8" x14ac:dyDescent="0.3">
      <c r="F48" s="2"/>
      <c r="H48" s="2"/>
    </row>
    <row r="49" spans="6:8" x14ac:dyDescent="0.3">
      <c r="F49" s="2"/>
      <c r="H49" s="2"/>
    </row>
    <row r="50" spans="6:8" x14ac:dyDescent="0.3">
      <c r="F50" s="15"/>
      <c r="H50" s="2"/>
    </row>
    <row r="51" spans="6:8" x14ac:dyDescent="0.3">
      <c r="H51" s="2"/>
    </row>
    <row r="52" spans="6:8" x14ac:dyDescent="0.3">
      <c r="H52" s="2"/>
    </row>
    <row r="53" spans="6:8" x14ac:dyDescent="0.3">
      <c r="H53" s="2"/>
    </row>
  </sheetData>
  <pageMargins left="0.7" right="0.7" top="0.75" bottom="0.75" header="0.3" footer="0.3"/>
  <pageSetup paperSize="9" scale="8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D8A97-4B19-40C4-8CCC-14081E1E8148}">
  <dimension ref="A1:E30"/>
  <sheetViews>
    <sheetView workbookViewId="0">
      <selection activeCell="H27" sqref="H27"/>
    </sheetView>
  </sheetViews>
  <sheetFormatPr defaultRowHeight="14.4" x14ac:dyDescent="0.3"/>
  <cols>
    <col min="1" max="1" width="15.109375" customWidth="1"/>
    <col min="2" max="2" width="11.77734375" customWidth="1"/>
    <col min="3" max="3" width="32.5546875" customWidth="1"/>
    <col min="4" max="5" width="10.33203125" bestFit="1" customWidth="1"/>
  </cols>
  <sheetData>
    <row r="1" spans="1:5" x14ac:dyDescent="0.3">
      <c r="A1" t="s">
        <v>143</v>
      </c>
    </row>
    <row r="2" spans="1:5" x14ac:dyDescent="0.3">
      <c r="A2" s="6">
        <v>44986</v>
      </c>
      <c r="C2" t="s">
        <v>151</v>
      </c>
      <c r="E2" s="2">
        <v>250</v>
      </c>
    </row>
    <row r="3" spans="1:5" x14ac:dyDescent="0.3">
      <c r="A3" s="6">
        <v>45001</v>
      </c>
      <c r="B3" s="7" t="s">
        <v>75</v>
      </c>
      <c r="C3" s="7" t="s">
        <v>147</v>
      </c>
      <c r="D3" s="2"/>
      <c r="E3" s="18">
        <v>500</v>
      </c>
    </row>
    <row r="4" spans="1:5" x14ac:dyDescent="0.3">
      <c r="A4" s="6">
        <v>45009</v>
      </c>
      <c r="B4" s="7" t="s">
        <v>75</v>
      </c>
      <c r="C4" s="7" t="s">
        <v>148</v>
      </c>
      <c r="D4" s="2"/>
      <c r="E4" s="18">
        <v>100</v>
      </c>
    </row>
    <row r="5" spans="1:5" x14ac:dyDescent="0.3">
      <c r="A5" s="6">
        <v>45012</v>
      </c>
      <c r="B5" s="7" t="s">
        <v>75</v>
      </c>
      <c r="C5" s="7" t="s">
        <v>149</v>
      </c>
      <c r="D5" s="2"/>
      <c r="E5" s="18">
        <v>300</v>
      </c>
    </row>
    <row r="6" spans="1:5" x14ac:dyDescent="0.3">
      <c r="A6" s="6">
        <v>45016</v>
      </c>
      <c r="B6" s="7" t="s">
        <v>75</v>
      </c>
      <c r="C6" s="7" t="s">
        <v>150</v>
      </c>
      <c r="D6" s="2"/>
      <c r="E6" s="18">
        <v>250</v>
      </c>
    </row>
    <row r="7" spans="1:5" x14ac:dyDescent="0.3">
      <c r="A7" s="6">
        <v>44995</v>
      </c>
      <c r="B7" t="s">
        <v>75</v>
      </c>
      <c r="C7" t="s">
        <v>144</v>
      </c>
      <c r="D7" s="2">
        <v>27.53</v>
      </c>
    </row>
    <row r="8" spans="1:5" x14ac:dyDescent="0.3">
      <c r="A8" s="6">
        <v>44995</v>
      </c>
      <c r="B8" t="s">
        <v>75</v>
      </c>
      <c r="C8" t="s">
        <v>145</v>
      </c>
      <c r="D8" s="20">
        <v>128.52000000000001</v>
      </c>
    </row>
    <row r="9" spans="1:5" x14ac:dyDescent="0.3">
      <c r="A9" s="6">
        <v>45016</v>
      </c>
      <c r="B9" t="s">
        <v>75</v>
      </c>
      <c r="C9" t="s">
        <v>146</v>
      </c>
      <c r="D9" s="2">
        <v>112</v>
      </c>
    </row>
    <row r="10" spans="1:5" x14ac:dyDescent="0.3">
      <c r="A10" s="6">
        <v>45041</v>
      </c>
      <c r="B10" t="s">
        <v>81</v>
      </c>
      <c r="C10" t="s">
        <v>73</v>
      </c>
      <c r="E10" s="20">
        <v>25</v>
      </c>
    </row>
    <row r="11" spans="1:5" x14ac:dyDescent="0.3">
      <c r="A11" s="6">
        <v>45041</v>
      </c>
      <c r="B11" t="s">
        <v>75</v>
      </c>
      <c r="C11" t="s">
        <v>82</v>
      </c>
      <c r="D11" s="29">
        <v>128.51</v>
      </c>
      <c r="E11" s="20"/>
    </row>
    <row r="12" spans="1:5" x14ac:dyDescent="0.3">
      <c r="A12" s="6">
        <v>45043</v>
      </c>
      <c r="B12" t="s">
        <v>75</v>
      </c>
      <c r="C12" t="s">
        <v>83</v>
      </c>
      <c r="D12" s="29">
        <v>138.6</v>
      </c>
      <c r="E12" s="20"/>
    </row>
    <row r="13" spans="1:5" x14ac:dyDescent="0.3">
      <c r="A13" s="6">
        <v>45051</v>
      </c>
      <c r="B13" t="s">
        <v>75</v>
      </c>
      <c r="C13" t="s">
        <v>85</v>
      </c>
      <c r="D13" s="29">
        <v>672</v>
      </c>
      <c r="E13" s="20"/>
    </row>
    <row r="14" spans="1:5" x14ac:dyDescent="0.3">
      <c r="A14" s="6">
        <v>45056</v>
      </c>
      <c r="B14" t="s">
        <v>75</v>
      </c>
      <c r="C14" t="s">
        <v>96</v>
      </c>
      <c r="D14" s="29">
        <v>168</v>
      </c>
      <c r="E14" s="20"/>
    </row>
    <row r="15" spans="1:5" x14ac:dyDescent="0.3">
      <c r="A15" s="6">
        <v>45071</v>
      </c>
      <c r="B15" t="s">
        <v>75</v>
      </c>
      <c r="C15" t="s">
        <v>91</v>
      </c>
      <c r="D15" s="29"/>
      <c r="E15" s="20">
        <v>854.5</v>
      </c>
    </row>
    <row r="16" spans="1:5" x14ac:dyDescent="0.3">
      <c r="A16" s="6">
        <v>45085</v>
      </c>
      <c r="B16" t="s">
        <v>75</v>
      </c>
      <c r="C16" t="s">
        <v>82</v>
      </c>
      <c r="D16" s="29">
        <v>128.52000000000001</v>
      </c>
      <c r="E16" s="20"/>
    </row>
    <row r="17" spans="1:5" x14ac:dyDescent="0.3">
      <c r="A17" s="6">
        <v>45168</v>
      </c>
      <c r="B17" t="s">
        <v>75</v>
      </c>
      <c r="C17" t="s">
        <v>85</v>
      </c>
      <c r="D17" s="29">
        <v>540</v>
      </c>
      <c r="E17" s="20"/>
    </row>
    <row r="18" spans="1:5" x14ac:dyDescent="0.3">
      <c r="A18" s="6">
        <v>45173</v>
      </c>
      <c r="B18" t="s">
        <v>75</v>
      </c>
      <c r="C18" t="s">
        <v>96</v>
      </c>
      <c r="D18" s="29">
        <v>224.88</v>
      </c>
      <c r="E18" s="20"/>
    </row>
    <row r="19" spans="1:5" x14ac:dyDescent="0.3">
      <c r="A19" s="6">
        <v>45201</v>
      </c>
      <c r="B19" t="s">
        <v>75</v>
      </c>
      <c r="C19" t="s">
        <v>121</v>
      </c>
      <c r="D19" s="29"/>
      <c r="E19" s="20">
        <v>242</v>
      </c>
    </row>
    <row r="20" spans="1:5" x14ac:dyDescent="0.3">
      <c r="A20" s="6">
        <v>45226</v>
      </c>
      <c r="B20" t="s">
        <v>75</v>
      </c>
      <c r="C20" t="s">
        <v>133</v>
      </c>
      <c r="D20" s="29">
        <v>399</v>
      </c>
      <c r="E20" s="20"/>
    </row>
    <row r="21" spans="1:5" x14ac:dyDescent="0.3">
      <c r="A21" s="6"/>
      <c r="D21" s="20"/>
      <c r="E21" s="20"/>
    </row>
    <row r="22" spans="1:5" x14ac:dyDescent="0.3">
      <c r="D22" s="10">
        <f>SUM(D7:D21)</f>
        <v>2667.56</v>
      </c>
      <c r="E22" s="10">
        <f>SUM(E2:E21)</f>
        <v>2521.5</v>
      </c>
    </row>
    <row r="23" spans="1:5" x14ac:dyDescent="0.3">
      <c r="C23" t="s">
        <v>152</v>
      </c>
      <c r="E23" s="2">
        <v>71.63</v>
      </c>
    </row>
    <row r="24" spans="1:5" x14ac:dyDescent="0.3">
      <c r="C24" t="s">
        <v>161</v>
      </c>
      <c r="E24" s="2">
        <v>182.84</v>
      </c>
    </row>
    <row r="25" spans="1:5" x14ac:dyDescent="0.3">
      <c r="C25" t="s">
        <v>162</v>
      </c>
      <c r="E25" s="2">
        <v>184.5</v>
      </c>
    </row>
    <row r="26" spans="1:5" x14ac:dyDescent="0.3">
      <c r="E26" s="10">
        <f>SUM(E22:E25)</f>
        <v>2960.4700000000003</v>
      </c>
    </row>
    <row r="28" spans="1:5" x14ac:dyDescent="0.3">
      <c r="C28" t="s">
        <v>177</v>
      </c>
      <c r="E28" s="10">
        <v>292.91000000000003</v>
      </c>
    </row>
    <row r="30" spans="1:5" x14ac:dyDescent="0.3">
      <c r="C30" t="s">
        <v>178</v>
      </c>
      <c r="D30" s="10">
        <f>SUM(D11:D20)</f>
        <v>2399.5100000000002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Date Order Cashbook - Current </vt:lpstr>
      <vt:lpstr>Date Order Cashbook - Reserve</vt:lpstr>
      <vt:lpstr>Final Cash Book</vt:lpstr>
      <vt:lpstr>Actual Budget 2023 2024</vt:lpstr>
      <vt:lpstr>Coronation Picnic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Brockley Parish Council</cp:lastModifiedBy>
  <cp:lastPrinted>2024-04-04T09:17:23Z</cp:lastPrinted>
  <dcterms:created xsi:type="dcterms:W3CDTF">2023-04-11T10:11:00Z</dcterms:created>
  <dcterms:modified xsi:type="dcterms:W3CDTF">2024-04-04T09:20:00Z</dcterms:modified>
</cp:coreProperties>
</file>